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olga.corzo\Desktop\Informe semestral SCI\"/>
    </mc:Choice>
  </mc:AlternateContent>
  <xr:revisionPtr revIDLastSave="0" documentId="8_{2748B65F-DDBC-4BA1-B5C3-1772143E790D}" xr6:coauthVersionLast="44" xr6:coauthVersionMax="44" xr10:uidLastSave="{00000000-0000-0000-0000-000000000000}"/>
  <bookViews>
    <workbookView xWindow="-120" yWindow="-120" windowWidth="20730" windowHeight="11160" xr2:uid="{8B4B92B5-4E4F-4A43-9F8F-D7DAE8AC710E}"/>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Conclusiones!$C$2:$P$37</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33" i="1" l="1"/>
  <c r="G33" i="1"/>
  <c r="E33" i="1"/>
  <c r="G31" i="1"/>
  <c r="O31" i="1" s="1"/>
  <c r="E31" i="1"/>
  <c r="O29" i="1"/>
  <c r="G29" i="1"/>
  <c r="E29" i="1"/>
  <c r="O27" i="1"/>
  <c r="G27" i="1"/>
  <c r="E27" i="1"/>
  <c r="G25" i="1"/>
  <c r="O25" i="1" s="1"/>
  <c r="E25" i="1"/>
  <c r="M7" i="1" l="1"/>
</calcChain>
</file>

<file path=xl/sharedStrings.xml><?xml version="1.0" encoding="utf-8"?>
<sst xmlns="http://schemas.openxmlformats.org/spreadsheetml/2006/main" count="40" uniqueCount="33">
  <si>
    <t>Nombre de la Entidad:</t>
  </si>
  <si>
    <t xml:space="preserve">SECRETARÍA DISTRITAL DE GOBIERNO </t>
  </si>
  <si>
    <t>Periodo Evaluado:</t>
  </si>
  <si>
    <t>PRIMER SEMESTRE 2020</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</si>
  <si>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</si>
  <si>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</si>
  <si>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</si>
  <si>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</si>
  <si>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Los cinco (5) componentes operan parcialmente teniendo en cuenta las observaciones que por cada uno se han evidenciado, tanto en el diseño (existencia) , como en la ejecución y efectividad (funcionamiento). Las actividades implementadas en la estructura de control y en los componentes que conforman el Sistema de Control Interno operan de manera integrada bajo las directrices estandarizadas y lineamientos dados por la Alta Dirección y las políticas que se han conformado y definido desde el Comité Institucional de Gestión y Desempeño.</t>
  </si>
  <si>
    <t>¿Es efectivo el sistema de control interno para los objetivos evaluados? (Si/No) (Justifique su respuesta):</t>
  </si>
  <si>
    <t>Si</t>
  </si>
  <si>
    <t>Si bien se han observado algunas debilidades y aspectos por mejorar, el Sistema de Control Interno opera y  es efectivo, puesto que permite identificar oportunamente posibles desviaciones, materialización de riesgos, debilidades en los controles teniendo en cuenta la estructura de control bajo el esquema de las tres líneas de defensa, en tanto si una línea de defensa no las ha identificado probablemente serán identificadas desde los roles de otra  línea de defensa. Sin embargo, como se puede observar en en el análisis de fortalezas y debilidades es necesario que se revise y complemente la estructura de control en la cual se definan y aclaren las funciones y deberes, roles y responsabilidades, así como los insumos que se verificarán, periodicidad y comunicación o reporte de resultados (canales de reporte).</t>
  </si>
  <si>
    <t>La entidad cuenta dentro de su Sistema de Control Interno, con una institucionalidad (Líneas de defensa)  que le permita la toma de decisiones frente al control (Si/No) (Justifique su respuesta):</t>
  </si>
  <si>
    <t>La entidad tiene definido el esquema de líneas de defensa en el Manual de Gestión del Riesgo , la cual opera en razón a las actividades de monitoreo y reporte general de las matrices de riesgos,  sin embargo, es necesario que se defina la estructura de control general en la cual se incorporen insumos, acciones de controles (que no necesariamente estén identificadas en las matrices de riesgos), instancias de evaluación y monitoreo y los resultados que generará la plaicación de las acciones de control, incliuyendo en esta estrucutra los roles y responsabilidades que deben desarrollarse en todos los procesos, incluyendo a las alcaldías locales.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</si>
  <si>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</si>
  <si>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</si>
  <si>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</si>
  <si>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</si>
  <si>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</si>
  <si>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</si>
  <si>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</si>
  <si>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</si>
  <si>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FORTALEZAS: La entidad ha definido las normas de conducta sobre las cuales se soporta el desarrollo del Sistema de Control Interno, se observan actividades de socialización y difusión de prácticas de integridad.
Se tiene implementadas actividades y medidas del desempeño, bienestar e incentivos.
DEBILIDADES: 
Se observan debilidades en la evaluación de la efectividad de los procesos de difusión y aplicación de las normas de conducta y no se observa que con base en las evaluaciones realizadas se aborden desviaciones de manera oportuna que conlleven incluso a evitar la materialización de riesgos.
Se observa desconocimiento y en algunos casos falta de estructuración y detalle de los roles y responsabilidades de la estructura de control basada en las líneas de defensa.
Se observa ausencia de medició de la eficiencia y efectividad de las acciones previstas en el Plan Estratégico de Talento Humano.</t>
  </si>
  <si>
    <t>NA</t>
  </si>
  <si>
    <t>Teniendo en cuenta que bajo esta metodología es la primera evaluación realizada no se tiene para este reporte un comparativo con evaluación anterior, ésta podrá observarse en futuros seguimientos donde se tenga línea base.</t>
  </si>
  <si>
    <t>Evaluación de riesgos</t>
  </si>
  <si>
    <t xml:space="preserve">FORTALEZAS:
Se ha establecido la Política de Administración del Riesgo en la cual se observa la especificación de objetivos, claros y adecuados (medición y reporte).
Se han incorporado a la matriz de riesgos de corrupción aquellos eventos asociados a varios tipos de fraudes e involucra su análisis en distintos procesos de la entidad.
DEBILIDADES: 
En la actualidad las actividades de monitoreo de riesgos se reduce solo a riesgos que se hayan materializado, sin tener en cuenta el análisis periódico de los factores internos y externos que afecten la consecución de objetivos, modificación de riesgos o identificación de nuevos posibles eventos a gestionar.
Cuando se ha evidenciado materialización de riesgos no se realiza posteriormente análisis y valoración de los riesgos (probabilidad e impacto) y la efectividad de los controles existentes, con el fin de que se definan cambios en la calificación de los riesgos residuales o se deban formular planes de tratamiento. </t>
  </si>
  <si>
    <t>Actividades de control</t>
  </si>
  <si>
    <t>FORTALEZAS:
Se han establecido políticas y procedimientos que permiten implementar las directrices de la Alta Dirección y en general son socializadas y consultadas por los responsables de su ejecución. y se ha realizado evaluación a la actualización de la documentación.
Se ha realizado evaluación independiente al diseño de los controles, que ha permitido obtener recomendaciones para la mejora y optimización de las actividades de control que deben ser implementadas.
DEBILIDADES: 
No se ha realizado un análisis específico ni generado lineamientossobre la adecuada segregación de funciones para la ejecución de actividades de control, que permita equilibrar y evaluar adecuadamente los controles definidos, reducir el riesgo de error o de incumplimientos de alto impacto en la gestión.
Se observan debilidades en el establecimiento e implementación de controles  relevantes para el proceso de gestión de seguridad de la información y su integración con  la gestión de riesgos institucional, en los cuales se tenga además el análisis de segregación de funciones adecuado dependiendo de los roles y responsabilidades definidos en la estructura de control.
Las actividades de monitoreo a la gestión de riesgos se ha visto limitada en la medida en que las directrices indican que son sujeto de seguimiento los riesgos que se han materializado, si no se han materializado no se observa una verificación y análisis del diseño y aplicación de los controles que fortalezca la gestión de riesgo y permita retroalimentar las actividades de identificación y análisis de los riesgos y efectividad de los controles, así como de los planes de tratamiento y acciones de mejora que se formulen.</t>
  </si>
  <si>
    <t>Información y comunicación</t>
  </si>
  <si>
    <t xml:space="preserve">FORTALEZAS:
Se han implementado mecanismos de comunicación interna a través de la definición y ejecución de procedimientos que permiten el flujo de información relevante.
Se han definido políticas de operación para la administración de la información (roles y responsabilidades)
DEBILIDADES: 
No se han desarrollado mecanismos que permitan evaluar la efectividad de los canales de comunicación internos y externos, si bien se realizan algunas encuestas es importante que se documente y establezca periodicidad, mecanismos y responsables de ejecución e implementación de acciones con los resultados de dicha medición.
No se han realizado ejercicios de caracterización de usuaurios y partes interesas, definición de la revisión y actualización periódica. </t>
  </si>
  <si>
    <t xml:space="preserve">Monitoreo </t>
  </si>
  <si>
    <t>FORTALEZAS:
Se ha generado un enfoque hacia la autoevaluación mediante la ejecución periódica de acciones de  monitoreo a los riesgos y a otras acciones de control asociadas al cumplimiento de metas.
En las sesiones del Comité Institucional de Coordinación de Control Interno se realiza seguimiento permanente a los principales resultados de las auditorías y seguimientos realizados por la Oficina de Control Interno, lo que permite establecer acciones de mejora o tomar decisiones sobre aspectos prioritarios que en estos ejercicios se hayan observado. 
DEBILIDADES:
En general desde las distintas instancias como son el Comité de Coordinación de Control Interno y el Comité Institucional de Gestión y Desempeño no se observa la evaluación integral que permita comuinicar deficiencias o posibles opciones de mejora sobre el Sistema de Control Interno. (provenientes de monitoreo y autoevaluaciones realizados en los procesos).
No se realiza un monitoreo permanente de los distintos planes de mejoramiento interno y externos que permitan observar deficiencia en el Sistema de Control Interno y cumplir con eficacia y efectividad las acciones suscritas con entes de control externos, situación que es permanente en las alcaldías locales.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</si>
</sst>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1" x14ac:knownFonts="1">
    <font>
      <sz val="10"/>
      <color theme="1"/>
      <name val="Arial"/>
      <family val="2"/>
    </font>
    <font>
      <b/>
      <sz val="20"/>
      <color theme="0"/>
      <name val="Arial Narrow"/>
      <family val="2"/>
    </font>
    <font>
      <b/>
      <sz val="20"/>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8"/>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b/>
      <sz val="16"/>
      <color theme="1"/>
      <name val="Arial"/>
      <family val="2"/>
    </font>
    <font>
      <sz val="14"/>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3">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0">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3"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3" fillId="2" borderId="0" xfId="0" applyNumberFormat="1" applyFont="1" applyFill="1" applyAlignment="1">
      <alignment horizontal="center"/>
    </xf>
    <xf numFmtId="0" fontId="4" fillId="2" borderId="0" xfId="0" applyFont="1" applyFill="1" applyAlignment="1">
      <alignment vertical="center"/>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9" fontId="6" fillId="3" borderId="12"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5" fillId="2" borderId="0" xfId="0" applyFont="1" applyFill="1" applyAlignment="1">
      <alignment horizontal="center" vertical="center"/>
    </xf>
    <xf numFmtId="0" fontId="9" fillId="2" borderId="16" xfId="0" applyFont="1" applyFill="1" applyBorder="1" applyAlignment="1">
      <alignment horizontal="center" vertical="center"/>
    </xf>
    <xf numFmtId="0" fontId="9" fillId="2" borderId="0" xfId="0" applyFont="1" applyFill="1" applyAlignment="1">
      <alignment horizontal="center" vertical="center"/>
    </xf>
    <xf numFmtId="49" fontId="10" fillId="2" borderId="17" xfId="0" applyNumberFormat="1" applyFont="1" applyFill="1" applyBorder="1" applyAlignment="1">
      <alignment horizontal="left" vertical="center" wrapText="1"/>
    </xf>
    <xf numFmtId="49" fontId="10" fillId="2" borderId="18" xfId="0" applyNumberFormat="1" applyFont="1" applyFill="1" applyBorder="1" applyAlignment="1">
      <alignment horizontal="left" vertical="center" wrapText="1"/>
    </xf>
    <xf numFmtId="49" fontId="11" fillId="2" borderId="19" xfId="0" applyNumberFormat="1" applyFont="1" applyFill="1" applyBorder="1" applyAlignment="1" applyProtection="1">
      <alignment horizontal="center" vertical="center" wrapText="1"/>
      <protection locked="0"/>
    </xf>
    <xf numFmtId="49" fontId="12" fillId="2" borderId="20" xfId="0" applyNumberFormat="1" applyFont="1" applyFill="1" applyBorder="1" applyAlignment="1" applyProtection="1">
      <alignment horizontal="justify" vertical="center" wrapText="1"/>
      <protection locked="0"/>
    </xf>
    <xf numFmtId="49" fontId="12" fillId="2" borderId="21" xfId="0" applyNumberFormat="1" applyFont="1" applyFill="1" applyBorder="1" applyAlignment="1" applyProtection="1">
      <alignment horizontal="justify" vertical="center" wrapText="1"/>
      <protection locked="0"/>
    </xf>
    <xf numFmtId="49" fontId="12" fillId="2" borderId="22" xfId="0" applyNumberFormat="1" applyFont="1" applyFill="1" applyBorder="1" applyAlignment="1" applyProtection="1">
      <alignment horizontal="justify" vertical="center" wrapText="1"/>
      <protection locked="0"/>
    </xf>
    <xf numFmtId="49" fontId="0" fillId="2" borderId="0" xfId="0" applyNumberFormat="1" applyFill="1" applyAlignment="1">
      <alignment horizontal="left" vertical="top" wrapText="1"/>
    </xf>
    <xf numFmtId="49" fontId="10" fillId="2" borderId="23" xfId="0" applyNumberFormat="1" applyFont="1" applyFill="1" applyBorder="1" applyAlignment="1">
      <alignment horizontal="left" vertical="center" wrapText="1"/>
    </xf>
    <xf numFmtId="49" fontId="10" fillId="2" borderId="24" xfId="0" applyNumberFormat="1" applyFont="1" applyFill="1" applyBorder="1" applyAlignment="1">
      <alignment horizontal="left" vertical="center" wrapText="1"/>
    </xf>
    <xf numFmtId="0" fontId="13" fillId="2" borderId="0" xfId="0" applyFont="1" applyFill="1" applyAlignment="1">
      <alignment wrapText="1"/>
    </xf>
    <xf numFmtId="0" fontId="5" fillId="4" borderId="25" xfId="0" applyFont="1" applyFill="1" applyBorder="1" applyAlignment="1">
      <alignment horizontal="center" vertical="center" wrapText="1"/>
    </xf>
    <xf numFmtId="0" fontId="9" fillId="0" borderId="0" xfId="0" applyFont="1" applyAlignment="1">
      <alignment horizontal="center" vertical="center" wrapText="1"/>
    </xf>
    <xf numFmtId="0" fontId="14" fillId="4" borderId="25"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8" fillId="2" borderId="0" xfId="0" applyFont="1" applyFill="1" applyAlignment="1">
      <alignment horizontal="center" vertical="center" wrapText="1"/>
    </xf>
    <xf numFmtId="0" fontId="14" fillId="3" borderId="26"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0" xfId="0" applyFont="1" applyFill="1" applyAlignment="1">
      <alignment horizontal="center" vertical="center" wrapText="1"/>
    </xf>
    <xf numFmtId="0" fontId="16" fillId="2" borderId="0" xfId="0" applyFont="1" applyFill="1" applyAlignment="1">
      <alignment wrapText="1"/>
    </xf>
    <xf numFmtId="0" fontId="12" fillId="0" borderId="0" xfId="0" applyFont="1" applyAlignment="1">
      <alignment horizontal="center" wrapText="1"/>
    </xf>
    <xf numFmtId="0" fontId="0" fillId="0" borderId="27" xfId="0" applyBorder="1"/>
    <xf numFmtId="0" fontId="5" fillId="5" borderId="6" xfId="0" applyFont="1" applyFill="1" applyBorder="1" applyAlignment="1">
      <alignment horizontal="center" vertical="center" wrapText="1"/>
    </xf>
    <xf numFmtId="0" fontId="14"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0" fontId="18" fillId="0" borderId="28" xfId="0" applyFont="1" applyBorder="1" applyAlignment="1" applyProtection="1">
      <alignment horizontal="justify" vertical="center" wrapText="1"/>
      <protection locked="0"/>
    </xf>
    <xf numFmtId="0" fontId="9" fillId="0" borderId="0" xfId="0" applyFont="1" applyAlignment="1">
      <alignment vertical="center"/>
    </xf>
    <xf numFmtId="9" fontId="17" fillId="6" borderId="6" xfId="0" applyNumberFormat="1" applyFont="1" applyFill="1" applyBorder="1" applyAlignment="1" applyProtection="1">
      <alignment horizontal="center" vertical="center"/>
      <protection locked="0"/>
    </xf>
    <xf numFmtId="0" fontId="9" fillId="0" borderId="29" xfId="0" applyFont="1" applyBorder="1" applyAlignment="1">
      <alignment vertical="center"/>
    </xf>
    <xf numFmtId="0" fontId="9" fillId="0" borderId="29" xfId="0" applyFont="1" applyBorder="1" applyAlignment="1" applyProtection="1">
      <alignment horizontal="left" vertical="center" wrapText="1"/>
      <protection locked="0"/>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28" xfId="0" applyBorder="1"/>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18" fillId="0" borderId="28" xfId="0" applyFont="1" applyBorder="1" applyAlignment="1" applyProtection="1">
      <alignment vertical="center" wrapText="1"/>
      <protection locked="0"/>
    </xf>
    <xf numFmtId="0" fontId="0" fillId="0" borderId="29" xfId="0" applyBorder="1"/>
    <xf numFmtId="0" fontId="9" fillId="0" borderId="29" xfId="0" applyFont="1" applyBorder="1" applyAlignment="1" applyProtection="1">
      <alignment horizontal="left" vertical="center"/>
      <protection locked="0"/>
    </xf>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14" fillId="2" borderId="0" xfId="0" applyFont="1" applyFill="1" applyAlignment="1">
      <alignment vertical="center"/>
    </xf>
    <xf numFmtId="0" fontId="9" fillId="2" borderId="0" xfId="0" applyFont="1" applyFill="1" applyAlignment="1">
      <alignment horizontal="left" vertical="center"/>
    </xf>
    <xf numFmtId="0" fontId="19" fillId="2" borderId="0" xfId="0" applyFont="1" applyFill="1" applyAlignment="1">
      <alignment vertical="center"/>
    </xf>
    <xf numFmtId="0" fontId="20" fillId="2" borderId="0" xfId="0" applyFont="1" applyFill="1"/>
    <xf numFmtId="0" fontId="0" fillId="2" borderId="30" xfId="0" applyFill="1" applyBorder="1"/>
    <xf numFmtId="0" fontId="0" fillId="2" borderId="31" xfId="0" applyFill="1" applyBorder="1"/>
    <xf numFmtId="0" fontId="0" fillId="2" borderId="32"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E06E27A8-864C-4D16-A5FB-9C4F21905C79}"/>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ato-informe-sci-parametrizado-final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0.64583333333333337</v>
          </cell>
        </row>
        <row r="26">
          <cell r="N26">
            <v>0.73529411764705888</v>
          </cell>
        </row>
        <row r="43">
          <cell r="N43">
            <v>0.66666666666666663</v>
          </cell>
        </row>
        <row r="55">
          <cell r="N55">
            <v>0.75</v>
          </cell>
        </row>
        <row r="69">
          <cell r="N69">
            <v>0.75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FC99B-B493-4029-8530-01408F38726F}">
  <sheetPr>
    <pageSetUpPr fitToPage="1"/>
  </sheetPr>
  <dimension ref="B1:V38"/>
  <sheetViews>
    <sheetView tabSelected="1" topLeftCell="J3" zoomScale="64" zoomScaleNormal="64" workbookViewId="0">
      <selection activeCell="M7" sqref="M7"/>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229.28515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hidden="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
      <c r="B5" s="5"/>
      <c r="E5" s="11" t="s">
        <v>2</v>
      </c>
      <c r="F5" s="7" t="s">
        <v>3</v>
      </c>
      <c r="G5" s="7"/>
      <c r="H5" s="7"/>
      <c r="I5" s="7"/>
      <c r="J5" s="7"/>
      <c r="K5" s="7"/>
      <c r="L5" s="7"/>
      <c r="M5" s="7"/>
      <c r="N5" s="12"/>
      <c r="O5" s="12"/>
      <c r="P5" s="9"/>
    </row>
    <row r="6" spans="2:16" ht="18" customHeight="1" thickBot="1" x14ac:dyDescent="0.35">
      <c r="B6" s="5"/>
      <c r="E6" s="13"/>
      <c r="F6" s="12"/>
      <c r="G6" s="12"/>
      <c r="H6" s="12"/>
      <c r="I6" s="12"/>
      <c r="J6" s="12"/>
      <c r="K6" s="12"/>
      <c r="L6" s="12"/>
      <c r="P6" s="9"/>
    </row>
    <row r="7" spans="2:16" ht="93" customHeight="1" thickBot="1" x14ac:dyDescent="0.25">
      <c r="B7" s="5"/>
      <c r="I7" s="14" t="s">
        <v>4</v>
      </c>
      <c r="J7" s="15"/>
      <c r="K7" s="16"/>
      <c r="M7" s="17">
        <f>+AVERAGE(G25,G27,G29,G31,G33)</f>
        <v>0.7095588235294118</v>
      </c>
      <c r="N7" s="18"/>
      <c r="O7" s="18"/>
      <c r="P7" s="9"/>
    </row>
    <row r="8" spans="2:16" ht="18" customHeight="1" x14ac:dyDescent="0.25">
      <c r="B8" s="5"/>
      <c r="M8" s="19"/>
      <c r="N8" s="19"/>
      <c r="O8" s="19"/>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3.25" x14ac:dyDescent="0.2">
      <c r="B17" s="5"/>
      <c r="C17" s="20" t="s">
        <v>5</v>
      </c>
      <c r="D17" s="21"/>
      <c r="E17" s="21"/>
      <c r="F17" s="21"/>
      <c r="G17" s="21"/>
      <c r="H17" s="21"/>
      <c r="I17" s="21"/>
      <c r="J17" s="21"/>
      <c r="K17" s="21"/>
      <c r="L17" s="21"/>
      <c r="M17" s="22"/>
      <c r="N17" s="23"/>
      <c r="O17" s="23"/>
      <c r="P17" s="9"/>
    </row>
    <row r="18" spans="2:22" ht="15.75" customHeight="1" x14ac:dyDescent="0.2">
      <c r="B18" s="5"/>
      <c r="C18" s="24"/>
      <c r="D18" s="24"/>
      <c r="E18" s="24"/>
      <c r="F18" s="24"/>
      <c r="G18" s="24"/>
      <c r="H18" s="24"/>
      <c r="I18" s="24"/>
      <c r="J18" s="24"/>
      <c r="K18" s="24"/>
      <c r="L18" s="24"/>
      <c r="M18" s="24"/>
      <c r="N18" s="25"/>
      <c r="O18" s="25"/>
      <c r="P18" s="9"/>
    </row>
    <row r="19" spans="2:22" ht="141.75" customHeight="1" x14ac:dyDescent="0.2">
      <c r="B19" s="5"/>
      <c r="C19" s="26" t="s">
        <v>6</v>
      </c>
      <c r="D19" s="27"/>
      <c r="E19" s="28" t="s">
        <v>7</v>
      </c>
      <c r="F19" s="29" t="s">
        <v>8</v>
      </c>
      <c r="G19" s="30"/>
      <c r="H19" s="30"/>
      <c r="I19" s="30"/>
      <c r="J19" s="30"/>
      <c r="K19" s="30"/>
      <c r="L19" s="30"/>
      <c r="M19" s="31"/>
      <c r="N19" s="32"/>
      <c r="O19" s="32"/>
      <c r="P19" s="9"/>
    </row>
    <row r="20" spans="2:22" ht="105.75" customHeight="1" x14ac:dyDescent="0.2">
      <c r="B20" s="5"/>
      <c r="C20" s="26" t="s">
        <v>9</v>
      </c>
      <c r="D20" s="27"/>
      <c r="E20" s="28" t="s">
        <v>10</v>
      </c>
      <c r="F20" s="29" t="s">
        <v>11</v>
      </c>
      <c r="G20" s="30"/>
      <c r="H20" s="30"/>
      <c r="I20" s="30"/>
      <c r="J20" s="30"/>
      <c r="K20" s="30"/>
      <c r="L20" s="30"/>
      <c r="M20" s="31"/>
      <c r="N20" s="32"/>
      <c r="O20" s="32"/>
      <c r="P20" s="9"/>
    </row>
    <row r="21" spans="2:22" ht="143.25" customHeight="1" x14ac:dyDescent="0.2">
      <c r="B21" s="5"/>
      <c r="C21" s="33" t="s">
        <v>12</v>
      </c>
      <c r="D21" s="34"/>
      <c r="E21" s="28" t="s">
        <v>10</v>
      </c>
      <c r="F21" s="29" t="s">
        <v>13</v>
      </c>
      <c r="G21" s="30"/>
      <c r="H21" s="30"/>
      <c r="I21" s="30"/>
      <c r="J21" s="30"/>
      <c r="K21" s="30"/>
      <c r="L21" s="30"/>
      <c r="M21" s="31"/>
      <c r="N21" s="32"/>
      <c r="O21" s="32"/>
      <c r="P21" s="9"/>
    </row>
    <row r="22" spans="2:22" ht="66" customHeight="1" thickBot="1" x14ac:dyDescent="0.25">
      <c r="B22" s="5"/>
      <c r="G22" s="35"/>
      <c r="P22" s="9"/>
    </row>
    <row r="23" spans="2:22" ht="102.75" customHeight="1" thickBot="1" x14ac:dyDescent="0.25">
      <c r="B23" s="5"/>
      <c r="C23" s="36" t="s">
        <v>14</v>
      </c>
      <c r="D23" s="37"/>
      <c r="E23" s="38" t="s">
        <v>15</v>
      </c>
      <c r="F23" s="37"/>
      <c r="G23" s="38" t="s">
        <v>16</v>
      </c>
      <c r="H23" s="37"/>
      <c r="I23" s="39" t="s">
        <v>17</v>
      </c>
      <c r="J23" s="40"/>
      <c r="K23" s="41" t="s">
        <v>18</v>
      </c>
      <c r="L23" s="40"/>
      <c r="M23" s="42" t="s">
        <v>19</v>
      </c>
      <c r="N23" s="40"/>
      <c r="O23" s="43" t="s">
        <v>20</v>
      </c>
      <c r="P23" s="9"/>
      <c r="Q23" s="44"/>
    </row>
    <row r="24" spans="2:22" ht="6.75" customHeight="1" x14ac:dyDescent="0.35">
      <c r="B24" s="5"/>
      <c r="C24" s="45"/>
      <c r="D24"/>
      <c r="E24"/>
      <c r="F24"/>
      <c r="G24"/>
      <c r="H24"/>
      <c r="I24" s="46"/>
      <c r="J24"/>
      <c r="K24" s="46"/>
      <c r="L24"/>
      <c r="M24"/>
      <c r="N24"/>
      <c r="O24"/>
      <c r="P24" s="9"/>
    </row>
    <row r="25" spans="2:22" ht="215.25" customHeight="1" x14ac:dyDescent="0.2">
      <c r="B25" s="5"/>
      <c r="C25" s="47" t="s">
        <v>21</v>
      </c>
      <c r="D25" s="48"/>
      <c r="E25" s="49" t="str">
        <f>+IF([1]Hoja1!$N$2&gt;=0.5,"Si","No")</f>
        <v>Si</v>
      </c>
      <c r="F25" s="50"/>
      <c r="G25" s="51">
        <f>+[1]Hoja1!N2</f>
        <v>0.64583333333333337</v>
      </c>
      <c r="H25" s="50"/>
      <c r="I25" s="52" t="s">
        <v>22</v>
      </c>
      <c r="J25" s="53"/>
      <c r="K25" s="54" t="s">
        <v>23</v>
      </c>
      <c r="L25" s="55"/>
      <c r="M25" s="56" t="s">
        <v>24</v>
      </c>
      <c r="N25" s="57"/>
      <c r="O25" s="58" t="e">
        <f>G25-K25</f>
        <v>#VALUE!</v>
      </c>
      <c r="P25" s="59"/>
      <c r="Q25" s="60"/>
      <c r="R25" s="60"/>
      <c r="S25" s="60"/>
      <c r="T25" s="60"/>
      <c r="U25" s="60"/>
      <c r="V25" s="60"/>
    </row>
    <row r="26" spans="2:22" ht="6.75" customHeight="1" x14ac:dyDescent="0.35">
      <c r="B26" s="5"/>
      <c r="C26" s="45"/>
      <c r="D26"/>
      <c r="E26" s="61"/>
      <c r="F26"/>
      <c r="G26" s="62"/>
      <c r="H26"/>
      <c r="I26" s="63"/>
      <c r="J26"/>
      <c r="K26" s="46"/>
      <c r="L26"/>
      <c r="M26" s="64"/>
      <c r="N26" s="64"/>
      <c r="O26" s="65"/>
      <c r="P26" s="9"/>
    </row>
    <row r="27" spans="2:22" ht="201" customHeight="1" x14ac:dyDescent="0.2">
      <c r="B27" s="5"/>
      <c r="C27" s="66" t="s">
        <v>25</v>
      </c>
      <c r="D27" s="48"/>
      <c r="E27" s="49" t="str">
        <f>+IF([1]Hoja1!$N$26&gt;=0.5,"Si","No")</f>
        <v>Si</v>
      </c>
      <c r="F27"/>
      <c r="G27" s="51">
        <f>+[1]Hoja1!N26</f>
        <v>0.73529411764705888</v>
      </c>
      <c r="H27"/>
      <c r="I27" s="67" t="s">
        <v>26</v>
      </c>
      <c r="J27"/>
      <c r="K27" s="54" t="s">
        <v>23</v>
      </c>
      <c r="L27" s="68"/>
      <c r="M27" s="69" t="s">
        <v>24</v>
      </c>
      <c r="N27" s="57"/>
      <c r="O27" s="58" t="e">
        <f>G27-K27</f>
        <v>#VALUE!</v>
      </c>
      <c r="P27" s="9"/>
    </row>
    <row r="28" spans="2:22" ht="6.75" customHeight="1" x14ac:dyDescent="0.35">
      <c r="B28" s="5"/>
      <c r="C28" s="45"/>
      <c r="D28"/>
      <c r="E28" s="61"/>
      <c r="F28"/>
      <c r="G28" s="62"/>
      <c r="H28"/>
      <c r="I28" s="63"/>
      <c r="J28"/>
      <c r="K28" s="46"/>
      <c r="L28"/>
      <c r="M28" s="64"/>
      <c r="N28" s="64"/>
      <c r="O28" s="65"/>
      <c r="P28" s="9"/>
    </row>
    <row r="29" spans="2:22" ht="318" customHeight="1" x14ac:dyDescent="0.2">
      <c r="B29" s="5"/>
      <c r="C29" s="70" t="s">
        <v>27</v>
      </c>
      <c r="D29" s="48"/>
      <c r="E29" s="49" t="str">
        <f>+IF([1]Hoja1!$N$43&gt;=0.5,"Si","No")</f>
        <v>Si</v>
      </c>
      <c r="F29"/>
      <c r="G29" s="51">
        <f>+[1]Hoja1!N43</f>
        <v>0.66666666666666663</v>
      </c>
      <c r="H29"/>
      <c r="I29" s="52" t="s">
        <v>28</v>
      </c>
      <c r="J29"/>
      <c r="K29" s="54" t="s">
        <v>23</v>
      </c>
      <c r="L29" s="68"/>
      <c r="M29" s="56" t="s">
        <v>24</v>
      </c>
      <c r="N29" s="57"/>
      <c r="O29" s="58" t="e">
        <f>G29-K29</f>
        <v>#VALUE!</v>
      </c>
      <c r="P29" s="9"/>
    </row>
    <row r="30" spans="2:22" ht="6.75" customHeight="1" x14ac:dyDescent="0.35">
      <c r="B30" s="5"/>
      <c r="C30" s="45"/>
      <c r="D30"/>
      <c r="E30" s="61"/>
      <c r="F30"/>
      <c r="G30" s="62"/>
      <c r="H30"/>
      <c r="I30" s="63"/>
      <c r="J30"/>
      <c r="K30" s="46"/>
      <c r="L30"/>
      <c r="M30" s="64"/>
      <c r="N30" s="64"/>
      <c r="O30" s="65"/>
      <c r="P30" s="9"/>
    </row>
    <row r="31" spans="2:22" ht="195.75" customHeight="1" x14ac:dyDescent="0.2">
      <c r="B31" s="5"/>
      <c r="C31" s="71" t="s">
        <v>29</v>
      </c>
      <c r="D31" s="48"/>
      <c r="E31" s="49" t="str">
        <f>+IF([1]Hoja1!$N$55&gt;=0.5,"Si","No")</f>
        <v>Si</v>
      </c>
      <c r="F31"/>
      <c r="G31" s="51">
        <f>+[1]Hoja1!N55</f>
        <v>0.75</v>
      </c>
      <c r="H31"/>
      <c r="I31" s="67" t="s">
        <v>30</v>
      </c>
      <c r="J31"/>
      <c r="K31" s="54" t="s">
        <v>23</v>
      </c>
      <c r="L31" s="68"/>
      <c r="M31" s="69"/>
      <c r="N31" s="57"/>
      <c r="O31" s="58" t="e">
        <f>G31-K31</f>
        <v>#VALUE!</v>
      </c>
      <c r="P31" s="9"/>
    </row>
    <row r="32" spans="2:22" ht="6.75" customHeight="1" x14ac:dyDescent="0.35">
      <c r="B32" s="5"/>
      <c r="C32" s="45"/>
      <c r="D32"/>
      <c r="E32" s="61"/>
      <c r="F32"/>
      <c r="G32" s="62"/>
      <c r="H32"/>
      <c r="I32" s="63"/>
      <c r="J32"/>
      <c r="K32" s="46"/>
      <c r="L32"/>
      <c r="M32" s="64"/>
      <c r="N32" s="64"/>
      <c r="O32" s="65"/>
      <c r="P32" s="9"/>
    </row>
    <row r="33" spans="2:16" ht="303.75" customHeight="1" x14ac:dyDescent="0.2">
      <c r="B33" s="5"/>
      <c r="C33" s="72" t="s">
        <v>31</v>
      </c>
      <c r="D33" s="48"/>
      <c r="E33" s="49" t="str">
        <f>+IF([1]Hoja1!$N$69&gt;=0.5,"Si","No")</f>
        <v>Si</v>
      </c>
      <c r="F33"/>
      <c r="G33" s="51">
        <f>+[1]Hoja1!N69</f>
        <v>0.75</v>
      </c>
      <c r="H33"/>
      <c r="I33" s="67" t="s">
        <v>32</v>
      </c>
      <c r="J33"/>
      <c r="K33" s="54" t="s">
        <v>23</v>
      </c>
      <c r="L33" s="68"/>
      <c r="M33" s="69"/>
      <c r="N33" s="57"/>
      <c r="O33" s="58" t="e">
        <f>G33-K33</f>
        <v>#VALUE!</v>
      </c>
      <c r="P33" s="9"/>
    </row>
    <row r="34" spans="2:16" ht="15.75" x14ac:dyDescent="0.2">
      <c r="B34" s="5"/>
      <c r="C34" s="73"/>
      <c r="D34" s="73"/>
      <c r="E34" s="25"/>
      <c r="M34" s="74"/>
      <c r="N34" s="74"/>
      <c r="O34" s="74"/>
      <c r="P34" s="9"/>
    </row>
    <row r="35" spans="2:16" ht="15.75" x14ac:dyDescent="0.2">
      <c r="B35" s="5"/>
      <c r="C35" s="75"/>
      <c r="D35" s="73"/>
      <c r="E35" s="25"/>
      <c r="M35" s="74"/>
      <c r="N35" s="74"/>
      <c r="O35" s="74"/>
      <c r="P35" s="9"/>
    </row>
    <row r="36" spans="2:16" x14ac:dyDescent="0.2">
      <c r="B36" s="5"/>
      <c r="C36" s="76"/>
      <c r="P36" s="9"/>
    </row>
    <row r="37" spans="2:16" ht="13.5" thickBot="1" x14ac:dyDescent="0.25">
      <c r="B37" s="77"/>
      <c r="C37" s="78"/>
      <c r="D37" s="78"/>
      <c r="E37" s="78"/>
      <c r="F37" s="78"/>
      <c r="G37" s="78"/>
      <c r="H37" s="78"/>
      <c r="I37" s="78"/>
      <c r="J37" s="78"/>
      <c r="K37" s="78"/>
      <c r="L37" s="78"/>
      <c r="M37" s="78"/>
      <c r="N37" s="78"/>
      <c r="O37" s="78"/>
      <c r="P37" s="79"/>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xr:uid="{59C1F93F-D443-437F-BC31-C7BA63F1A6E2}">
      <formula1>"Si,No,En proceso"</formula1>
    </dataValidation>
    <dataValidation type="list" allowBlank="1" showInputMessage="1" showErrorMessage="1" sqref="N20:O20 E20:E21" xr:uid="{5BD3AF86-B425-4572-9C11-90121355FEE0}">
      <formula1>"Si, No"</formula1>
    </dataValidation>
    <dataValidation type="list" allowBlank="1" showInputMessage="1" showErrorMessage="1" sqref="N19:O19" xr:uid="{C76D82F4-EA6D-49DF-9BEF-D09CAECCADBF}">
      <formula1>"Si,No"</formula1>
    </dataValidation>
    <dataValidation allowBlank="1" showInputMessage="1" showErrorMessage="1" prompt="Celda formulada, información proveniente de la pestaña de deficiencias." sqref="E23" xr:uid="{373626BC-F6F9-4D13-BD1E-D27293B9E056}"/>
  </dataValidations>
  <printOptions horizontalCentered="1" verticalCentered="1"/>
  <pageMargins left="0.31496062992125984" right="0.11811023622047245" top="0.35433070866141736" bottom="0.55118110236220474" header="0.31496062992125984" footer="0.31496062992125984"/>
  <pageSetup scale="25"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21E929FE-FB5D-43F9-A835-4C6E1008FB04}">
            <xm:f>0</xm:f>
            <xm:f>'[Formato-informe-sci-parametrizado-final2.xlsx]Analisis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B8B908ED-9CAA-4BCB-A0E7-4B3F1DD3A423}">
            <xm:f>0</xm:f>
            <xm:f>'[Formato-informe-sci-parametrizado-final2.xlsx]Analisis de Resultados'!#REF!</xm:f>
            <x14:dxf>
              <fill>
                <patternFill>
                  <bgColor rgb="FFFF0000"/>
                </patternFill>
              </fill>
            </x14:dxf>
          </x14:cfRule>
          <xm:sqref>K25</xm:sqref>
        </x14:conditionalFormatting>
        <x14:conditionalFormatting xmlns:xm="http://schemas.microsoft.com/office/excel/2006/main">
          <x14:cfRule type="cellIs" priority="16" operator="between" id="{F60E3166-57A3-456A-9BA9-E08E832443D5}">
            <xm:f>0</xm:f>
            <xm:f>'[Formato-informe-sci-parametrizado-final2.xlsx]Analisis de Resultados'!#REF!</xm:f>
            <x14:dxf>
              <fill>
                <patternFill>
                  <bgColor rgb="FFFF0000"/>
                </patternFill>
              </fill>
            </x14:dxf>
          </x14:cfRule>
          <xm:sqref>K27</xm:sqref>
        </x14:conditionalFormatting>
        <x14:conditionalFormatting xmlns:xm="http://schemas.microsoft.com/office/excel/2006/main">
          <x14:cfRule type="cellIs" priority="12" operator="between" id="{AAFC5EAC-FC47-4EA8-A5D0-4ADB983B214D}">
            <xm:f>0</xm:f>
            <xm:f>'[Formato-informe-sci-parametrizado-final2.xlsx]Analisis de Resultados'!#REF!</xm:f>
            <x14:dxf>
              <fill>
                <patternFill>
                  <bgColor rgb="FFFF0000"/>
                </patternFill>
              </fill>
            </x14:dxf>
          </x14:cfRule>
          <xm:sqref>K29</xm:sqref>
        </x14:conditionalFormatting>
        <x14:conditionalFormatting xmlns:xm="http://schemas.microsoft.com/office/excel/2006/main">
          <x14:cfRule type="cellIs" priority="8" operator="between" id="{0B9A2EEB-DEAD-4B1A-BF32-D0AF8D7ADF7B}">
            <xm:f>0</xm:f>
            <xm:f>'[Formato-informe-sci-parametrizado-final2.xlsx]Analisis de Resultados'!#REF!</xm:f>
            <x14:dxf>
              <fill>
                <patternFill>
                  <bgColor rgb="FFFF0000"/>
                </patternFill>
              </fill>
            </x14:dxf>
          </x14:cfRule>
          <xm:sqref>K31</xm:sqref>
        </x14:conditionalFormatting>
        <x14:conditionalFormatting xmlns:xm="http://schemas.microsoft.com/office/excel/2006/main">
          <x14:cfRule type="cellIs" priority="4" operator="between" id="{85261C01-E5EE-4648-98FF-CD8D2FF25710}">
            <xm:f>0</xm:f>
            <xm:f>'[Formato-informe-sci-parametrizado-final2.xlsx]Analisis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Olga Milena Corzo Estepa</dc:creator>
  <cp:lastModifiedBy>Olga Milena Corzo Estepa</cp:lastModifiedBy>
  <dcterms:created xsi:type="dcterms:W3CDTF">2020-07-31T14:48:52Z</dcterms:created>
  <dcterms:modified xsi:type="dcterms:W3CDTF">2020-07-31T14:49:35Z</dcterms:modified>
</cp:coreProperties>
</file>