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charts/chart149.xml" ContentType="application/vnd.openxmlformats-officedocument.drawingml.chart+xml"/>
  <Override PartName="/xl/charts/chart150.xml" ContentType="application/vnd.openxmlformats-officedocument.drawingml.chart+xml"/>
  <Override PartName="/xl/charts/chart15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sandra.pereira\Documents\JUNIO 2019\LEY 1712\PLANEACION\"/>
    </mc:Choice>
  </mc:AlternateContent>
  <xr:revisionPtr revIDLastSave="0" documentId="8_{1DAF4018-5166-49F0-9EE5-EDF6B6A99F0F}" xr6:coauthVersionLast="36" xr6:coauthVersionMax="36" xr10:uidLastSave="{00000000-0000-0000-0000-000000000000}"/>
  <bookViews>
    <workbookView xWindow="0" yWindow="0" windowWidth="28800" windowHeight="11625" xr2:uid="{00000000-000D-0000-FFFF-FFFF00000000}"/>
  </bookViews>
  <sheets>
    <sheet name="PLAN DE ACCIÓN INSTITUCIONAL" sheetId="1" r:id="rId1"/>
    <sheet name="LISTAS DESPLEGABLES" sheetId="2" state="hidden"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'PLAN DE ACCIÓN INSTITUCIONAL'!$A$1:$AC$216</definedName>
    <definedName name="BIEN" localSheetId="0">#REF!</definedName>
    <definedName name="BIEN">#REF!</definedName>
    <definedName name="CANTIDAD" localSheetId="0">#REF!</definedName>
    <definedName name="CANTIDAD">#REF!</definedName>
    <definedName name="CB" localSheetId="0">[1]HV.INDICADORES!#REF!</definedName>
    <definedName name="CB">[1]HV.INDICADORES!#REF!</definedName>
    <definedName name="CONTRALORIA">[2]Hoja2!$C$2:$C$3</definedName>
    <definedName name="dal" localSheetId="0">'[3]Indicadores de Producto'!#REF!</definedName>
    <definedName name="dal">'[3]Indicadores de Producto'!#REF!</definedName>
    <definedName name="DSAE" localSheetId="0">'PLAN DE ACCIÓN INSTITUCIONAL'!#REF!</definedName>
    <definedName name="ee" localSheetId="0">[1]HV.INDICADORES!#REF!</definedName>
    <definedName name="ee">[1]HV.INDICADORES!#REF!</definedName>
    <definedName name="FORMULADDHH" localSheetId="0">#REF!</definedName>
    <definedName name="FORMULADDHH">#REF!</definedName>
    <definedName name="FORMULAFGL" localSheetId="0">#REF!</definedName>
    <definedName name="FORMULAFGL">#REF!</definedName>
    <definedName name="FORMULAGTH" localSheetId="0">#REF!</definedName>
    <definedName name="FORMULAGTH">#REF!</definedName>
    <definedName name="FORMULAINDAGS" localSheetId="0">#REF!</definedName>
    <definedName name="FORMULAINDAGS">#REF!</definedName>
    <definedName name="FORMULAINDDISCI" localSheetId="0">#REF!</definedName>
    <definedName name="FORMULAINDDISCI">#REF!</definedName>
    <definedName name="FORMULAJU" localSheetId="0">#REF!</definedName>
    <definedName name="FORMULAJU">#REF!</definedName>
    <definedName name="FORMULAPI" localSheetId="0">#REF!</definedName>
    <definedName name="FORMULAPI">#REF!</definedName>
    <definedName name="FORMULAPP" localSheetId="0">#REF!</definedName>
    <definedName name="FORMULAPP">#REF!</definedName>
    <definedName name="FORMULARP" localSheetId="0">#REF!</definedName>
    <definedName name="FORMULARP">#REF!</definedName>
    <definedName name="FORMULASC" localSheetId="0">#REF!</definedName>
    <definedName name="FORMULASC">#REF!</definedName>
    <definedName name="FORMULASEM" localSheetId="0">#REF!</definedName>
    <definedName name="FORMULASEM">#REF!</definedName>
    <definedName name="FORMULATI" localSheetId="0">#REF!</definedName>
    <definedName name="FORMULATI">#REF!</definedName>
    <definedName name="INDCOMU" localSheetId="0">#REF!</definedName>
    <definedName name="INDCOMU">#REF!</definedName>
    <definedName name="indicadores">'[4]TABLERO INDICADORES'!$B$699:$B$703</definedName>
    <definedName name="J" localSheetId="0">#REF!</definedName>
    <definedName name="J">#REF!</definedName>
    <definedName name="medida" localSheetId="0">[1]HV.INDICADORES!#REF!</definedName>
    <definedName name="medida">[1]HV.INDICADORES!#REF!</definedName>
    <definedName name="medir" localSheetId="0">[1]HV.INDICADORES!#REF!</definedName>
    <definedName name="medir">[1]HV.INDICADORES!#REF!</definedName>
    <definedName name="META">[2]BORRADOR!$AY$4:$AY$5</definedName>
    <definedName name="METAAGS" localSheetId="0">#REF!</definedName>
    <definedName name="METAAGS">#REF!</definedName>
    <definedName name="METACOMU" localSheetId="0">#REF!</definedName>
    <definedName name="METACOMU">#REF!</definedName>
    <definedName name="METADDHH" localSheetId="0">#REF!</definedName>
    <definedName name="METADDHH">#REF!</definedName>
    <definedName name="METADISCI" localSheetId="0">#REF!</definedName>
    <definedName name="METADISCI">#REF!</definedName>
    <definedName name="METAFGL" localSheetId="0">#REF!</definedName>
    <definedName name="METAFGL">#REF!</definedName>
    <definedName name="METAGTH" localSheetId="0">#REF!</definedName>
    <definedName name="METAGTH">#REF!</definedName>
    <definedName name="METAJU" localSheetId="0">#REF!</definedName>
    <definedName name="METAJU">#REF!</definedName>
    <definedName name="METAPI" localSheetId="0">#REF!</definedName>
    <definedName name="METAPI">#REF!</definedName>
    <definedName name="METAPP" localSheetId="0">#REF!</definedName>
    <definedName name="METAPP">#REF!</definedName>
    <definedName name="METARP" localSheetId="0">#REF!</definedName>
    <definedName name="METARP">#REF!</definedName>
    <definedName name="METASC" localSheetId="0">#REF!</definedName>
    <definedName name="METASC">#REF!</definedName>
    <definedName name="METASEM" localSheetId="0">#REF!</definedName>
    <definedName name="METASEM">#REF!</definedName>
    <definedName name="METATI" localSheetId="0">#REF!</definedName>
    <definedName name="METATI">#REF!</definedName>
    <definedName name="MIPG">'PLAN DE ACCIÓN INSTITUCIONAL'!#REF!</definedName>
    <definedName name="NINDAGS" localSheetId="0">#REF!</definedName>
    <definedName name="NINDAGS">#REF!</definedName>
    <definedName name="NOMBREDDHH" localSheetId="0">#REF!</definedName>
    <definedName name="NOMBREDDHH">#REF!</definedName>
    <definedName name="NOMBREFGL" localSheetId="0">#REF!</definedName>
    <definedName name="NOMBREFGL">#REF!</definedName>
    <definedName name="NOMBREGTH" localSheetId="0">#REF!</definedName>
    <definedName name="NOMBREGTH">#REF!</definedName>
    <definedName name="NOMBREINDDDHH" localSheetId="0">#REF!</definedName>
    <definedName name="NOMBREINDDDHH">#REF!</definedName>
    <definedName name="NOMBREINDDISCI" localSheetId="0">#REF!</definedName>
    <definedName name="NOMBREINDDISCI">#REF!</definedName>
    <definedName name="NOMBREINDGTH" localSheetId="0">#REF!</definedName>
    <definedName name="NOMBREINDGTH">#REF!</definedName>
    <definedName name="NOMBREJU" localSheetId="0">#REF!</definedName>
    <definedName name="NOMBREJU">#REF!</definedName>
    <definedName name="NOMBREPI" localSheetId="0">#REF!</definedName>
    <definedName name="NOMBREPI">#REF!</definedName>
    <definedName name="NOMBREPP" localSheetId="0">#REF!</definedName>
    <definedName name="NOMBREPP">#REF!</definedName>
    <definedName name="NOMBRERP" localSheetId="0">#REF!</definedName>
    <definedName name="NOMBRERP">#REF!</definedName>
    <definedName name="NOMBRESC" localSheetId="0">#REF!</definedName>
    <definedName name="NOMBRESC">#REF!</definedName>
    <definedName name="NOMBRESEM" localSheetId="0">#REF!</definedName>
    <definedName name="NOMBRESEM">#REF!</definedName>
    <definedName name="NOMBRETI" localSheetId="0">#REF!</definedName>
    <definedName name="NOMBRETI">#REF!</definedName>
    <definedName name="OBJICOMU" localSheetId="0">#REF!</definedName>
    <definedName name="OBJICOMU">#REF!</definedName>
    <definedName name="OBJIDDHH" localSheetId="0">#REF!</definedName>
    <definedName name="OBJIDDHH">#REF!</definedName>
    <definedName name="OBJIDISCI" localSheetId="0">#REF!</definedName>
    <definedName name="OBJIDISCI">#REF!</definedName>
    <definedName name="OBJIFGL" localSheetId="0">#REF!</definedName>
    <definedName name="OBJIFGL">#REF!</definedName>
    <definedName name="OBJIGTH" localSheetId="0">#REF!</definedName>
    <definedName name="OBJIGTH">#REF!</definedName>
    <definedName name="OBJIINDSEM" localSheetId="0">#REF!</definedName>
    <definedName name="OBJIINDSEM">#REF!</definedName>
    <definedName name="OBJIJU" localSheetId="0">#REF!</definedName>
    <definedName name="OBJIJU">#REF!</definedName>
    <definedName name="OBJINDAGS" localSheetId="0">#REF!</definedName>
    <definedName name="OBJINDAGS">#REF!</definedName>
    <definedName name="OBJIPI" localSheetId="0">#REF!</definedName>
    <definedName name="OBJIPI">#REF!</definedName>
    <definedName name="OBJIPP" localSheetId="0">#REF!</definedName>
    <definedName name="OBJIPP">#REF!</definedName>
    <definedName name="OBJIRP" localSheetId="0">#REF!</definedName>
    <definedName name="OBJIRP">#REF!</definedName>
    <definedName name="OBJISC" localSheetId="0">#REF!</definedName>
    <definedName name="OBJISC">#REF!</definedName>
    <definedName name="OBJITI" localSheetId="0">#REF!</definedName>
    <definedName name="OBJITI">#REF!</definedName>
    <definedName name="P" localSheetId="0">'[3]Indicadores de Producto'!#REF!</definedName>
    <definedName name="P">'[3]Indicadores de Producto'!#REF!</definedName>
    <definedName name="periodicidad" localSheetId="0">'PLAN DE ACCIÓN INSTITUCIONAL'!#REF!</definedName>
    <definedName name="periodicidad">'[3]Indicadores de Producto'!#REF!</definedName>
    <definedName name="PMR" localSheetId="0">'[1]PEI-FINAL'!#REF!</definedName>
    <definedName name="PMR">[4]PEI!#REF!</definedName>
    <definedName name="PROCESOS" localSheetId="0">#REF!</definedName>
    <definedName name="PROCESOS">#REF!</definedName>
    <definedName name="productoresultado" localSheetId="0">'[3]Indicadores de Producto'!#REF!</definedName>
    <definedName name="productoresultado">'[3]Indicadores de Producto'!#REF!</definedName>
    <definedName name="programacion" localSheetId="0">'PLAN DE ACCIÓN INSTITUCIONAL'!#REF!</definedName>
    <definedName name="programacion">'[4]TABLERO INDICADORES'!#REF!</definedName>
    <definedName name="PRUEBA" localSheetId="0">'PLAN DE ACCIÓN INSTITUCIONAL'!#REF!</definedName>
    <definedName name="PUN" localSheetId="0">[1]HV.INDICADORES!#REF!</definedName>
    <definedName name="PUN">[1]HV.INDICADORES!#REF!</definedName>
    <definedName name="puntaje" localSheetId="0">'[3]Indicadores de Producto'!#REF!</definedName>
    <definedName name="puntaje">'[3]Indicadores de Producto'!#REF!</definedName>
    <definedName name="RECOLECCION">[5]Hoja1!$B$42:$B$45</definedName>
    <definedName name="tipo" localSheetId="0">[1]HV.INDICADORES!#REF!</definedName>
    <definedName name="tipo">[1]HV.INDICADORES!#REF!</definedName>
    <definedName name="tipoindicador">'PLAN DE ACCIÓN INSTITUCIONAL'!#REF!</definedName>
    <definedName name="tipom" localSheetId="0">[1]HV.INDICADORES!#REF!</definedName>
    <definedName name="tipom">[1]HV.INDICADORES!#REF!</definedName>
    <definedName name="tipomedida">'PLAN DE ACCIÓN INSTITUCIONAL'!#REF!</definedName>
    <definedName name="TIPOMETA">'LISTAS DESPLEGABLES'!$C$3:$C$4</definedName>
    <definedName name="tipoplan">[6]GC!$AI$8:$AI$9</definedName>
    <definedName name="tipoplanm">[6]DE!$AH$8:$AH$10</definedName>
    <definedName name="tipoprogramacion">'PLAN DE ACCIÓN INSTITUCIONAL'!#REF!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V104" i="1" l="1"/>
  <c r="V113" i="1"/>
  <c r="V198" i="1"/>
  <c r="V203" i="1"/>
  <c r="V205" i="1"/>
  <c r="V207" i="1"/>
  <c r="V216" i="1"/>
  <c r="X212" i="1"/>
  <c r="X204" i="1"/>
  <c r="Y178" i="1"/>
  <c r="X163" i="1"/>
  <c r="X162" i="1"/>
  <c r="X161" i="1"/>
  <c r="X158" i="1"/>
  <c r="X156" i="1"/>
  <c r="X104" i="1"/>
  <c r="X54" i="1"/>
  <c r="X32" i="1"/>
  <c r="X18" i="1"/>
  <c r="Y215" i="1"/>
  <c r="Y214" i="1"/>
  <c r="Y213" i="1"/>
  <c r="Y212" i="1"/>
  <c r="Y210" i="1"/>
  <c r="Y209" i="1"/>
  <c r="Y208" i="1"/>
  <c r="Y207" i="1"/>
  <c r="Y205" i="1"/>
  <c r="Y203" i="1"/>
  <c r="Y202" i="1"/>
  <c r="Y199" i="1"/>
  <c r="Y198" i="1"/>
  <c r="Y197" i="1"/>
  <c r="Y185" i="1"/>
  <c r="Y184" i="1"/>
  <c r="Y183" i="1"/>
  <c r="Y182" i="1"/>
  <c r="Y181" i="1"/>
  <c r="Y180" i="1"/>
  <c r="Y179" i="1"/>
  <c r="Y177" i="1"/>
  <c r="Y176" i="1"/>
  <c r="Y175" i="1"/>
  <c r="Y174" i="1"/>
  <c r="Y171" i="1"/>
  <c r="Y170" i="1"/>
  <c r="Y169" i="1"/>
  <c r="Y168" i="1"/>
  <c r="Y167" i="1"/>
  <c r="Y166" i="1"/>
  <c r="Y165" i="1"/>
  <c r="Y164" i="1"/>
  <c r="Y160" i="1"/>
  <c r="Y149" i="1"/>
  <c r="Y148" i="1"/>
  <c r="Y147" i="1"/>
  <c r="Y146" i="1"/>
  <c r="Y145" i="1"/>
  <c r="Y144" i="1"/>
  <c r="Y143" i="1"/>
  <c r="Y142" i="1"/>
  <c r="Y141" i="1"/>
  <c r="Y140" i="1"/>
  <c r="Y139" i="1"/>
  <c r="Y138" i="1"/>
  <c r="Y137" i="1"/>
  <c r="Y136" i="1"/>
  <c r="Y135" i="1"/>
  <c r="Y131" i="1"/>
  <c r="Y128" i="1"/>
  <c r="Y127" i="1"/>
  <c r="Y125" i="1"/>
  <c r="Y124" i="1"/>
  <c r="Y123" i="1"/>
  <c r="Y122" i="1"/>
  <c r="Y121" i="1"/>
  <c r="Y119" i="1"/>
  <c r="Y118" i="1"/>
  <c r="Y117" i="1"/>
  <c r="Y116" i="1"/>
  <c r="Y114" i="1"/>
  <c r="Y113" i="1"/>
  <c r="Y112" i="1"/>
  <c r="Y111" i="1"/>
  <c r="Y109" i="1"/>
  <c r="Y108" i="1"/>
  <c r="Y107" i="1"/>
  <c r="Y104" i="1"/>
  <c r="Y103" i="1"/>
  <c r="Y102" i="1"/>
  <c r="Y101" i="1"/>
  <c r="Y100" i="1"/>
  <c r="Y99" i="1"/>
  <c r="Y98" i="1"/>
  <c r="Y97" i="1"/>
  <c r="Y85" i="1"/>
  <c r="Y84" i="1"/>
  <c r="Y83" i="1"/>
  <c r="Y82" i="1"/>
  <c r="Y81" i="1"/>
  <c r="Y80" i="1"/>
  <c r="Y78" i="1"/>
  <c r="Y61" i="1"/>
  <c r="Y60" i="1"/>
  <c r="Y59" i="1"/>
  <c r="Y58" i="1"/>
  <c r="Y57" i="1"/>
  <c r="Y56" i="1"/>
  <c r="Y55" i="1"/>
  <c r="Y53" i="1"/>
  <c r="Y52" i="1"/>
  <c r="Y51" i="1"/>
  <c r="Y50" i="1"/>
  <c r="Y49" i="1"/>
  <c r="Y48" i="1"/>
  <c r="Y47" i="1"/>
  <c r="Y46" i="1"/>
  <c r="Y45" i="1"/>
  <c r="Y35" i="1"/>
  <c r="Y34" i="1"/>
  <c r="Y31" i="1"/>
  <c r="Y29" i="1"/>
  <c r="Y28" i="1"/>
  <c r="Y27" i="1"/>
  <c r="Y26" i="1"/>
  <c r="Y25" i="1"/>
  <c r="Y24" i="1"/>
  <c r="Y23" i="1"/>
  <c r="Y21" i="1"/>
  <c r="Y20" i="1"/>
  <c r="Y19" i="1"/>
  <c r="Y17" i="1"/>
  <c r="Y16" i="1"/>
  <c r="Y15" i="1"/>
  <c r="Y14" i="1"/>
  <c r="Y11" i="1"/>
  <c r="Y10" i="1"/>
  <c r="Y9" i="1"/>
  <c r="Y8" i="1"/>
  <c r="V12" i="1"/>
  <c r="S104" i="1"/>
  <c r="S97" i="1"/>
  <c r="S10" i="1"/>
  <c r="P46" i="1"/>
  <c r="P49" i="1"/>
  <c r="P50" i="1"/>
  <c r="P51" i="1"/>
  <c r="P52" i="1"/>
  <c r="P53" i="1"/>
  <c r="P55" i="1"/>
  <c r="P56" i="1"/>
  <c r="P57" i="1"/>
  <c r="P60" i="1"/>
  <c r="M56" i="1"/>
  <c r="M51" i="1"/>
  <c r="M50" i="1"/>
  <c r="M49" i="1"/>
  <c r="P209" i="1"/>
  <c r="M209" i="1"/>
  <c r="P208" i="1"/>
  <c r="P207" i="1"/>
  <c r="P206" i="1"/>
  <c r="P204" i="1"/>
  <c r="P203" i="1"/>
  <c r="M202" i="1"/>
  <c r="P202" i="1"/>
  <c r="P200" i="1"/>
  <c r="M200" i="1"/>
  <c r="P199" i="1"/>
  <c r="M199" i="1"/>
  <c r="P198" i="1"/>
  <c r="M198" i="1"/>
  <c r="M197" i="1"/>
  <c r="P197" i="1"/>
  <c r="P84" i="1"/>
  <c r="P82" i="1"/>
  <c r="M82" i="1"/>
  <c r="M78" i="1"/>
  <c r="P78" i="1"/>
  <c r="P178" i="1"/>
  <c r="P177" i="1"/>
  <c r="M177" i="1"/>
  <c r="M175" i="1"/>
  <c r="P174" i="1"/>
  <c r="M174" i="1"/>
  <c r="P170" i="1"/>
  <c r="P167" i="1"/>
  <c r="P30" i="1"/>
  <c r="P32" i="1"/>
  <c r="M32" i="1"/>
  <c r="P31" i="1"/>
  <c r="P25" i="1"/>
  <c r="P23" i="1"/>
  <c r="P22" i="1"/>
  <c r="P21" i="1"/>
  <c r="P20" i="1"/>
  <c r="P141" i="1"/>
  <c r="M141" i="1"/>
  <c r="P142" i="1"/>
  <c r="M142" i="1"/>
  <c r="M143" i="1"/>
  <c r="P146" i="1"/>
  <c r="M146" i="1"/>
  <c r="P145" i="1"/>
  <c r="M145" i="1"/>
  <c r="P144" i="1"/>
  <c r="M144" i="1"/>
  <c r="P140" i="1"/>
  <c r="M140" i="1"/>
  <c r="P139" i="1"/>
  <c r="M139" i="1"/>
  <c r="M164" i="1"/>
  <c r="P161" i="1"/>
  <c r="P159" i="1"/>
  <c r="P157" i="1"/>
  <c r="P155" i="1"/>
  <c r="P152" i="1"/>
  <c r="P151" i="1"/>
  <c r="P150" i="1"/>
  <c r="P149" i="1"/>
  <c r="M149" i="1"/>
  <c r="P137" i="1"/>
  <c r="M136" i="1"/>
  <c r="P135" i="1"/>
  <c r="P128" i="1"/>
  <c r="M127" i="1"/>
  <c r="P127" i="1"/>
  <c r="P126" i="1"/>
  <c r="M126" i="1"/>
  <c r="P125" i="1"/>
  <c r="M125" i="1"/>
  <c r="M124" i="1"/>
  <c r="P124" i="1"/>
  <c r="P122" i="1"/>
  <c r="M122" i="1"/>
  <c r="P121" i="1"/>
  <c r="P118" i="1"/>
  <c r="P117" i="1"/>
  <c r="P116" i="1"/>
  <c r="M116" i="1"/>
  <c r="M113" i="1"/>
  <c r="M112" i="1"/>
  <c r="P111" i="1"/>
  <c r="P109" i="1"/>
  <c r="M109" i="1"/>
  <c r="M108" i="1"/>
  <c r="AB1" i="1"/>
  <c r="M57" i="1"/>
  <c r="P45" i="1"/>
  <c r="M45" i="1"/>
  <c r="P185" i="1"/>
  <c r="M185" i="1"/>
  <c r="P184" i="1"/>
  <c r="M184" i="1"/>
  <c r="P183" i="1"/>
  <c r="M183" i="1"/>
  <c r="P182" i="1"/>
  <c r="M182" i="1"/>
  <c r="P181" i="1"/>
  <c r="M181" i="1"/>
  <c r="P180" i="1"/>
  <c r="M180" i="1"/>
  <c r="P179" i="1"/>
  <c r="P131" i="1"/>
  <c r="M131" i="1"/>
  <c r="P104" i="1"/>
  <c r="M103" i="1"/>
  <c r="P100" i="1"/>
  <c r="M99" i="1"/>
  <c r="P98" i="1"/>
  <c r="P97" i="1"/>
  <c r="M130" i="1"/>
  <c r="M129" i="1"/>
  <c r="M15" i="1"/>
  <c r="M10" i="1"/>
  <c r="P213" i="1"/>
  <c r="P214" i="1"/>
  <c r="P215" i="1"/>
  <c r="P210" i="1"/>
  <c r="M211" i="1"/>
  <c r="M212" i="1"/>
  <c r="M213" i="1"/>
  <c r="M214" i="1"/>
  <c r="M210" i="1"/>
  <c r="P17" i="1"/>
  <c r="P16" i="1"/>
  <c r="P15" i="1"/>
  <c r="P14" i="1"/>
  <c r="P13" i="1"/>
  <c r="P12" i="1"/>
  <c r="P11" i="1"/>
  <c r="P10" i="1"/>
  <c r="Y216" i="1"/>
  <c r="S216" i="1"/>
  <c r="P216" i="1"/>
  <c r="M2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Jeraldyn Tautiva Guarin</author>
  </authors>
  <commentList>
    <comment ref="H36" authorId="0" shapeId="0" xr:uid="{8538DE7F-388F-4B65-8DA1-B5790C8A11FA}">
      <text>
        <r>
          <rPr>
            <b/>
            <sz val="9"/>
            <color indexed="81"/>
            <rFont val="Tahoma"/>
            <family val="2"/>
          </rPr>
          <t>Durante la vigencia 2017 se actualizaron dos sedes.</t>
        </r>
      </text>
    </comment>
  </commentList>
</comments>
</file>

<file path=xl/sharedStrings.xml><?xml version="1.0" encoding="utf-8"?>
<sst xmlns="http://schemas.openxmlformats.org/spreadsheetml/2006/main" count="1967" uniqueCount="882">
  <si>
    <t>PROCESO</t>
  </si>
  <si>
    <t>Nombre del Indicador</t>
  </si>
  <si>
    <t>Grafica</t>
  </si>
  <si>
    <t>Formula del Indicador</t>
  </si>
  <si>
    <t>TRIM I</t>
  </si>
  <si>
    <t>TRIM II</t>
  </si>
  <si>
    <t>TRIM III</t>
  </si>
  <si>
    <t>TRIM IV</t>
  </si>
  <si>
    <t>TOTAL VIGENCIA</t>
  </si>
  <si>
    <t>PROG</t>
  </si>
  <si>
    <t>EJEC</t>
  </si>
  <si>
    <t>PORCENTAJE DE EJECUCIÓN</t>
  </si>
  <si>
    <t>OBJETIVO ESTRATÉGICO</t>
  </si>
  <si>
    <t>PERSPECTIVA</t>
  </si>
  <si>
    <t>DIMENSIÓN -POLÍTICA</t>
  </si>
  <si>
    <t>ESTRATEGIAS</t>
  </si>
  <si>
    <t>MEGA</t>
  </si>
  <si>
    <t>TIPO DE META</t>
  </si>
  <si>
    <t xml:space="preserve">Fortalecer la capacidad institucional y para el ejercicio de la función  policiva por parte de las Autoridades locales a cargo de la SDG. </t>
  </si>
  <si>
    <t>LOCAL</t>
  </si>
  <si>
    <t>Diseñar e implementar un modelo de Fortalecimiento de la gestión local.</t>
  </si>
  <si>
    <t>Implementar un Modelo de Seguimiento, Monitoreo y Evaluación de las funciones de los Alcaldes Locales y de las Alcaldías Locales útil para la toma de decisiones de política</t>
  </si>
  <si>
    <t>Ejecutar el 100% de las acciones planteadas para desarrollar la propuesta del modelo de gestión local en sus seis componentes</t>
  </si>
  <si>
    <t>Implementar el 100% del modelo de seguimiento, monitoreo y evaluación de la gestión de las Alcaldías Locales</t>
  </si>
  <si>
    <t>Alcanzar el 80% de satisfacción de los usuarios que demandan servicios y atención en las inspecciones de policía.</t>
  </si>
  <si>
    <t>ACOMPAÑAMIENTO A LA GESTIÓN LOCAL</t>
  </si>
  <si>
    <t xml:space="preserve">GESTIÓN </t>
  </si>
  <si>
    <t>INVERSIÓN</t>
  </si>
  <si>
    <t>META</t>
  </si>
  <si>
    <t xml:space="preserve">Realizar dos (2)  eventos relacionados con el  nuevo modelo de gestión local. </t>
  </si>
  <si>
    <t>Realizar un (1) foro relacionado con el régimen legal local.</t>
  </si>
  <si>
    <t xml:space="preserve">Realizar seis (6) sesiones de la Escuela de Gobierno Local </t>
  </si>
  <si>
    <t>Articular con los FDL la ejecución el 100%  de las actividades que se establezcan en el Plan de Implementación del Aplicativo SIPSE Local.</t>
  </si>
  <si>
    <t>Realizar (4) cuatro mesas de trabajo de seguimiento  a los FDL en la planeación de los procesos contractuales para la vigencia 2018.</t>
  </si>
  <si>
    <t>Realizar 10 mesas Técnicas de seguimiento a Obligaciones por Pagar en los Fondos de Desarrollo Local.</t>
  </si>
  <si>
    <t xml:space="preserve">Elaborar cuatro (4) informes de seguimiento al acompañamiento y avance a la implementación de los Fallos del Rio Bogotá y Cerros Orientales realizada por las Alcaldías Locales. </t>
  </si>
  <si>
    <t xml:space="preserve">Articular con las Alcaldías locales y las autoridades competentes, el acompañamiento técnico e institucional, para el apoyo de 240 acciones Inspección, Vigilancia y Control.  </t>
  </si>
  <si>
    <t>Elaborar dos (2) informes de seguimiento de los avances a la depuración de actuaciones administrativas de los años 2015 y anteriores realizadas por las Alcaldías Locales.</t>
  </si>
  <si>
    <t>Elaborar dos (02)  proyectos de actos administrativos, tendientes a mejorar el marco normativo en materia de gestión local.</t>
  </si>
  <si>
    <t>Eventos realizados, relacionados con el nuevo de modelo de gestión local.</t>
  </si>
  <si>
    <t>Sesiones de la Escuela de Gobierno realizadas</t>
  </si>
  <si>
    <t>Documento de Alertas Tempranas - FDL elaborados</t>
  </si>
  <si>
    <t>Seguimiento a la planeación de los procesos contractuales FDL</t>
  </si>
  <si>
    <t>Seguimiento a Obligaciones por Pagar - FDL</t>
  </si>
  <si>
    <t>Informes de seguimiento</t>
  </si>
  <si>
    <t>Acciones de IVC con acompañamiento técnico e institucional</t>
  </si>
  <si>
    <t>Avance en la implementación del SIPSE LOCAL</t>
  </si>
  <si>
    <t>Implementar el proceso para fortalecer la capacidad de acción de los Alcaldes Locales frente a las funciones relacionadas con Inspección, Vigilancia y Control de espacio público, establecimientos de comercio y obras y urbanismo</t>
  </si>
  <si>
    <t>Aumentar en un 5% anual el nivel de gestion de cobros persuasivos de las multas impuestas por las Alcaldías Locales</t>
  </si>
  <si>
    <t>Realizar cuatro (4) informes sobre el estado del cobro persuasivo de las multas impuestas por los Alcaldes Locales.</t>
  </si>
  <si>
    <t>Realizar cuatro (4) mesas de trabajo con las Alcaldias Locales para fortalecimiento del cobro persuasivo.</t>
  </si>
  <si>
    <t>Diseñar dos (2) estategias que promuevan el cumplimiento de las normas vigentes por parte de la ciudadanía y mejoren la inspección, vigilancia y control por parte de las autoridades a cargo de la Secretaría de Gobierno en materia de Actividad Económica.</t>
  </si>
  <si>
    <t xml:space="preserve">Realizar dos (2) mesas de trabajo con las autoridades a cargo de la Secretaría Distrital de Gobierno para socializar los lineamientos sobre para las funciones de inspección, vigilancia y control. </t>
  </si>
  <si>
    <t>Desarrollar un (1) micrositio o espacio en la pagina web de la Secretaría, en coordinación con la Oficina Asesora de Comunicación y la Dirección de Tecnologías e Información, que permita visualizar el registro de Parques de Diversión en el Distrito Capital, tanto para empresarios, ciudadanos y autoridades.</t>
  </si>
  <si>
    <t>Proyectar la resolución de pago de los servicios extra prestados por los Deleagdos para la Supervisión de la Secretaría dentro del mes y medio siguiente a la prestación de los mismos.</t>
  </si>
  <si>
    <t>Responder el 100% de las solicitudes de asignación de Delegados en el término de ley (15 días habiles).</t>
  </si>
  <si>
    <t>Responder el 100% de las solicitudes de concepto previo favorable de Juegos de suerte y azar en el término de ley (15 días habiles).</t>
  </si>
  <si>
    <t>Responder el 100% de las solicitudes de registro de Atracciones y dispositivos de entretenimiento en el término de ley (60 días habiles).</t>
  </si>
  <si>
    <t>Responder el 100% de las solicitudes de trámite de autorización de Concursos de habilidad y destreza en el término de ley (15 días habiles).</t>
  </si>
  <si>
    <t xml:space="preserve">Elaborar un (1) mecanismo para el reporte automatizado de la gestión de las autoridades a cargo de la Secretaría de Gobierno. </t>
  </si>
  <si>
    <t xml:space="preserve">Ejecutoriar 1.450 resoluciones proferidas por el Secretario Distrital de Gobierno que aplican las sanciones por Comparendo Ambiental </t>
  </si>
  <si>
    <t xml:space="preserve">Responder el 100% de las solicitudes de actividades de aglomeración que se efectuen atraves de SUGA que sean de competencia de la Dirección Jurídica dentro de los 15 días habiles al cumplimiento de la Ley. </t>
  </si>
  <si>
    <t>Cumplir el 100% del plan de trabajo programado en el Consejo de Justicia</t>
  </si>
  <si>
    <t>No. de informes de seguimiento al estado del cobro persuasivo de las multas impuestas por los Alcaldes Locales / No. de informes de seguimientoal estado del cobro persuasivo de las multas impuestas por los Alcaldes Locales programados.</t>
  </si>
  <si>
    <t>Mesas de Fortalecimiento</t>
  </si>
  <si>
    <t>(No. De mesas de fortalecimiento del cobro persuasivo para las Alcaldias Locales realizados/ No. Eventos programados)*100</t>
  </si>
  <si>
    <t>Diseño de Estrategias</t>
  </si>
  <si>
    <t>(No. De estrategias implementadas/No. De Estrategias diseñadas)*100</t>
  </si>
  <si>
    <t>(No de Reuniones realizadas/No.Reuniones  programadas)*100</t>
  </si>
  <si>
    <t>Micrositio desarrollado</t>
  </si>
  <si>
    <t>No. De micrositios desarrollados</t>
  </si>
  <si>
    <t>Resoluciones de pago</t>
  </si>
  <si>
    <t>(No. de Resoluciones proyectadas dentro del mes y medio siguiente / No. Resoluciones proyectadas programadas)*100</t>
  </si>
  <si>
    <t>% de Solicitudes tramitadas</t>
  </si>
  <si>
    <t>(Total de requerimientos resueltos dentro del término de ley/ Total de requerimientos solicitados)*100</t>
  </si>
  <si>
    <t>Estrategia Formulada</t>
  </si>
  <si>
    <t>No. De estratégias formuladas</t>
  </si>
  <si>
    <t xml:space="preserve">Tablero de Control </t>
  </si>
  <si>
    <t>No. de tableros de control para el reporte de las depuración de actuaciones administrativas</t>
  </si>
  <si>
    <t>Actuaciones Administrativas</t>
  </si>
  <si>
    <t>(No. De actuaciones administrativas proyectadas/No. De Actuaciones administrativas programadas en el trimestre)*100</t>
  </si>
  <si>
    <t>% de actuaciones policivas avocadas</t>
  </si>
  <si>
    <t>(Total de actuaciones policiva avocadas dentro del término de ley/ Total de actuaciones policiva recibidas)*100</t>
  </si>
  <si>
    <t>(Actividades cumplidas del Plan de Trabajo / Total Actividades planteadas en Plan de Trabajo del Consejo de Justicia 2017)</t>
  </si>
  <si>
    <t>IVC</t>
  </si>
  <si>
    <t>Articular efectivamente el esquema institucional y de participación social para la formulación, implementación y evaluación de políticas y estrategias orientadas a la promoción, prevención y protección de los DDHH en el distrito capital y el respeto a la dignidad humana.</t>
  </si>
  <si>
    <t>USUARIO/BENEFICIARIO</t>
  </si>
  <si>
    <t>Implementar el sistema distrital de derechos humanos teniendo en cuenta los enfoques diferenciales, de género y territoriales</t>
  </si>
  <si>
    <t>Coordinar la formulación y hacer seguimiento del plan de acción del sistema distrital de derechos humanos</t>
  </si>
  <si>
    <t>FOMENTO Y PROTECCIÓN DE DDHH</t>
  </si>
  <si>
    <t>(Numero de activadades cumplidas de los planes de intervención local en DDHH/Numero total de actividades de los planes de intervención local en DDHH en las 20 localidades)*100</t>
  </si>
  <si>
    <t>Porcentaje de avance en las acciones a cargo de la Dirección de Derechos Humanos de los planes de acción de las políticas públicas poblacionales.</t>
  </si>
  <si>
    <t>(Número de metas anuales implementadas a cargo de la Dir. DDHH de los planes de acción de las politicas públicas poblacionales/Total de metas anuales a cargo de la Dir. DDHH de losplanes de acción de las políticas públicas poblacionales)*100</t>
  </si>
  <si>
    <t>Estrategia de acompañamiento técnico y coordinación interinstitucional en Derechos Humanos para: Prostitución, mujer y género y nuevas masculinidades.</t>
  </si>
  <si>
    <t xml:space="preserve">Sumatoria  de  implementación de las estrategias de acompañamiento técnico y coordinación interistitucional en Derechos Humanos para: prostitución, mujer y genero y nuevas masculinidades </t>
  </si>
  <si>
    <t xml:space="preserve">Módulo de formación en Derechos Humanos para funcionarios de la Policía Metropolitana para la atención de los sectores LGTBI y Personas con discapacidad </t>
  </si>
  <si>
    <t>Numero de módulos de formación en Derechos Humanos para funcionarios de la Policía Metropolitana enfocado en la atención de los sectores LGTBI y personas con discapacidad</t>
  </si>
  <si>
    <t xml:space="preserve">Informes de seguimiento a la implementación de los PIAA por parte de los ectores Distritales </t>
  </si>
  <si>
    <t xml:space="preserve">Número de informes de seguimiento realizados </t>
  </si>
  <si>
    <t xml:space="preserve">Personas Sensibilizadas y formadas con el módulo étnico  </t>
  </si>
  <si>
    <t>Sumatoria de las personas sensibilizadas y formadas en diferentes temáticas que conforman el módulo étnico</t>
  </si>
  <si>
    <t>Módulo de formación en Derechos Humanos para funcionarios de la Policía Metropolitana para la atención de los de los grupos etnicos diseñado</t>
  </si>
  <si>
    <t xml:space="preserve">Numero de módulos de formación en Derechos Humanos para funcionarios de la Policía Metropolitana para la atención de los grupos etnicos </t>
  </si>
  <si>
    <t>Campaña en contra de la discriminación por razón de raza o pertenencia étnica diseñada e implementada</t>
  </si>
  <si>
    <t>Numero de campañas contra la discriminación por razón de raza o pertenencia étnica diseñada e  implementada.</t>
  </si>
  <si>
    <t xml:space="preserve">Porcentaje de las personas que acudieron a los espacios de atención diferenciada atendidas </t>
  </si>
  <si>
    <t>(Numero de las personas que acudieron a los espacios de atención diferenciada atendidas/Numero total de las personas que acudieron a los espacios de atención diferenciada)*100</t>
  </si>
  <si>
    <t xml:space="preserve"> Plan de accion de la  pólítica  pública formulado </t>
  </si>
  <si>
    <t>Numero de Planes de Acción de la política pública de libertad religiosa de culto y de conciencia formulado</t>
  </si>
  <si>
    <t>Sesiones del Comité Distrital de Libertad Religiosa realizadas</t>
  </si>
  <si>
    <t xml:space="preserve">Sumatoria de las sesiones realizadas del Comité Distrital de Libertad Religiosa </t>
  </si>
  <si>
    <t>Diseño  y arquitectura de plataforma para la acción social y comunitaria de las comunidades religiosas</t>
  </si>
  <si>
    <t xml:space="preserve">Número de documentos de diseño de la arquitectura de la plataforma para la acción social y comunitaria de las comunidades religiosas  </t>
  </si>
  <si>
    <t>N/A</t>
  </si>
  <si>
    <t>Fortalecer las relaciones estratégicas de la Administración Distrital con los actores políticos y sociales</t>
  </si>
  <si>
    <t xml:space="preserve">Incrementar la oportunidad y  la efectividad de la respuesta a las iniciativas de control político realizadas por el concejo de Bogotá
</t>
  </si>
  <si>
    <t>Fortalecer los mecanismos de  articulación para unificar de manera efectiva la posición de la administración distrital frente a la viabilidad de las iniciativas normativas del Concejo de Bogotá y Congreso de la República.</t>
  </si>
  <si>
    <t xml:space="preserve">Fortalecer las relaciones con las JAL para identificar y acompañar la solución de las problemáticas estratégicas en el territorio </t>
  </si>
  <si>
    <t>Realizar la coordinación interinstitucional para realizar las acciones que permitan ejercer los mecanismos democráticos de elección, consulta y toma de decisiones.</t>
  </si>
  <si>
    <t>Incrementar el reconocimiento de los  estudios, investigaciones y análisis a las relaciones de la administración con los actores políticos y sociales, realizados por el OAP.</t>
  </si>
  <si>
    <t>Fomentar el fortalecimiento del modelo de integración regional.</t>
  </si>
  <si>
    <t>Disminuir el número de vencimientos y observaciones frente a las respuesta dadas a iniciativas de control político del concejo de Bogotá.</t>
  </si>
  <si>
    <t>Incrementar el número de posiciones unificadas de la Administración Distrital, frente a las iniciativas normativas del Concejo de Bogotá y Congreso de la República.</t>
  </si>
  <si>
    <t>Cumplir las actividades definidas en el Plan de Acción para el fortalecimiento de las relaciones con las JAL.</t>
  </si>
  <si>
    <t>Cumplir con las acciones de apoyo concertadas para permitir el ejercicio democrático en Bogotá</t>
  </si>
  <si>
    <t>Incrementar el número de decisiones para el abordaje de actores políticos y sociales relevantes, tomadas con fundamento en los estudios, investigaciones y análisis realizados por el OAP.</t>
  </si>
  <si>
    <t>Construir mecanismos de articulación para el relacionamiento, intercambio de necesidades, propuestas y proyectos derivados del proceso de integración regional</t>
  </si>
  <si>
    <t>RELACIONES ESTRATEGICAS</t>
  </si>
  <si>
    <t>Tramitar el 100% de los asuntos normativos, legislativos y de control político que realice el Concejo de Bogotá, D.C., y/o el Congreso de la República.</t>
  </si>
  <si>
    <t>Estructurar y ejecutar tres (3) agendas de trabajo entre las Juntas Administradoras Locales (JAL) y funcionarios del Distrito Capital, para atender las solicitudes que presenten estas Corporaciones.</t>
  </si>
  <si>
    <t>Acompañar el 100% de los procesos electorales solicitados por la Registraduría Distrital del Estado Civil a la Administración Distrital.</t>
  </si>
  <si>
    <t>Estructura una (1) herramienta tecnológica que permita la georreferenciación de los actores estratégicos sociales.</t>
  </si>
  <si>
    <t>Elaborar un (1) documento sobre el panorama político distrital de la vigencia 2018, teniendo como base el análisis de las relaciones de la Administración Distrital con el Concejo de Bogotá.</t>
  </si>
  <si>
    <t>Elaborar el 100% de la segunda fase del estudio sobre las líneas de investigación del Observatorio de Asuntos Políticos (OAP)</t>
  </si>
  <si>
    <t>Elaborar un (1) documento sobre los modelos alternativos de integración regional al área metropolitana.</t>
  </si>
  <si>
    <t>Trámites realizados con el Concejo de Bogotá y el Congreso de la República</t>
  </si>
  <si>
    <t>(Tramites realizados con el Concejo de Bogotá y el Congreso de la República / trámites solicitados por el Concejo de Bogotá y el Congreso de la República)*100</t>
  </si>
  <si>
    <t xml:space="preserve">Agendas de trabajo  entre las JAL  y funcionarios de la Administración Distrital </t>
  </si>
  <si>
    <t>Sumatoria de agendas de trabajo estructuradas y ejecutadas entre las JAL  y funcionarios de la Administración Distrital realizadas</t>
  </si>
  <si>
    <t>Apoyo a los procesos electorales que se realicen en el Distrito Capital.</t>
  </si>
  <si>
    <t>(Procesos electorales acompañado / procesos electorales solicitados en  la vigencia)*100</t>
  </si>
  <si>
    <t>Herramienta tecnológica para georreferenciar los actores estratégicos sociales.</t>
  </si>
  <si>
    <t>Herramienta tecnológica estructurada / Herramienta tecnológica programada.</t>
  </si>
  <si>
    <t xml:space="preserve">Documento sobre el panorama político distrital </t>
  </si>
  <si>
    <t>Documento sobre el panorama político distrital elaborado / Documento programado.</t>
  </si>
  <si>
    <t xml:space="preserve">Documento sobre las líneas de investigación del OAP
</t>
  </si>
  <si>
    <t>% de avance del documento sobre las líneas de investigación realizado / %  de avance programado.</t>
  </si>
  <si>
    <t>Documento sobre los modelos alternativos de integración regional al área metropolitana.</t>
  </si>
  <si>
    <t>(Documento sobre a los modelos alternativos de integración regional al área metropolitana elaborado / documento programado)*100</t>
  </si>
  <si>
    <t>6. Integrar las herramientas de planeación, gestión y control, con enfoque de innovación, mejoramiento continuo, responsabilidad social, desarrollo integral del talento humano y transparencia</t>
  </si>
  <si>
    <t>Mejorar el nivel de satisfacción de los usuarios respecto a la asignación, seguimiento, registro y erogación de los recursos financieros asignados a la Secretaría Distrital de Gobierno.</t>
  </si>
  <si>
    <t>Aumentar y fortalecer las medidas de eficiencia y transparencia en los procesos de contratación adelantados por la Secretaría Distrital de Gobierno.</t>
  </si>
  <si>
    <t>Fortalecer la capacidad institucional en todos los niveles de la Secretaría Distrital de Gobierno</t>
  </si>
  <si>
    <t>Consolidar el rediseño institucional de la Secretaría Distrital de Gobierno, en el marco del Plan de Desarrollo "Bogotá Mejor para Todos".</t>
  </si>
  <si>
    <t>Obtener una calificación promedio de 8,5 puntos en el nivel de satisfacción de los usuarios, respecto a los servicios prestados por la Dirección Financiera</t>
  </si>
  <si>
    <t>100% de los procesos de contratación registrados en la Plataforma de SECOP II en todos los procesos de contratación realizados por el Nivel Central de la Secretaría de Gobierno</t>
  </si>
  <si>
    <t>Liderar el diseño e implementación de las políticas de operación y gestión integral orientadas a mejorar el desempeño institucional.</t>
  </si>
  <si>
    <t>GESTIÓN CORPORATIVA INSTITUCIONAL</t>
  </si>
  <si>
    <t>Depurar el 100% del número de compromisos constituidos como pasivos exigibles, correspondientes a las reservas presupuestales de la vigencia 2017.</t>
  </si>
  <si>
    <t>Girar el 98% de las reservas presupuestales definitivas de la Secretaría Distrital de Gobierno.</t>
  </si>
  <si>
    <t>Realizar 3 acciones de divulgación de los requisitos para la adecuada presentación de cuentas de prestación de servicios personales.</t>
  </si>
  <si>
    <t>Girar las cuentas de prestación de servicios personales en (4) días hábiles contados a partir del día siguiente de la radicación, previo cumplimiento de los requisitos.</t>
  </si>
  <si>
    <t>Adelantar 2 jornadas de actualización y unificación de criterios contables con las Alcaldías Locales bajo el nuevo marco normativo contable.</t>
  </si>
  <si>
    <t>Construir la línea base de los contratos en los cuales procede liquidación.</t>
  </si>
  <si>
    <t>Liquidar el 100% de los contratos celebrados en la vigencia 2018 y 2017 y los que hayan terminado en vigencias anteriores en los que procede liquidación, en los términos legales.</t>
  </si>
  <si>
    <t>Registrar el 100% de la información sobre los  procesos de contratación adelantados en la Entidad en el SECOP II.</t>
  </si>
  <si>
    <t>Adelantar 2 procesos de capacitación y actualización a supervisores, interventores y contratistas.</t>
  </si>
  <si>
    <t>Incluir anualmente criterios ambientales en el 100% de los procesos contractuales identificados en  la guía de contratación sostenible.</t>
  </si>
  <si>
    <t xml:space="preserve">Realizar tres (3) seguimientos de acompañamiento técnico a las 5 sedes priorizadas en el Plan de Desarrollo Distrital. </t>
  </si>
  <si>
    <t>Realizar 2 ejercicios de depuración de inventarios de conformidad con lo establecido en la Resolución 001 de 2001 de la SDH o la norma que la sustituya.</t>
  </si>
  <si>
    <t>Levantar la línea base del consumo de los servicios generadores de gasto (Presupuesto).</t>
  </si>
  <si>
    <t xml:space="preserve">Realizar el cambio del 25% de  sistemas ahorradores (tubos fluorescentes) a sistemas tipo LED en el Edificio Bicentenario. </t>
  </si>
  <si>
    <t>Realizar dos (2) calibraciones a los sistemas hidrosanitarios de lavamanos en el edificio Bicentenario.</t>
  </si>
  <si>
    <t>Asegurar que el 100% de los residuos generados en la entidad sean entregados para su aprovechamiento o disposición final.</t>
  </si>
  <si>
    <t>Calcular un (1) índice de huella de carbono asociada al consumo de combustible del parque automotor de la Entidad, empleando para ello la calculadora de huella de carbono de la Secretaría Distrital de Ambiente.</t>
  </si>
  <si>
    <t>Realizar seguimientos mensuales (12) al cumplimiento del Plan Anual de Adquisiciones aprobado para la vigencia 2018 de la  Secretaría Distrital de Gobierno.</t>
  </si>
  <si>
    <t>Adelantar seguimientos mensuales (12)  al cumplimiento de los compromisos concertados con los Sindicatos de la entidad en los acuerdos laborales.</t>
  </si>
  <si>
    <t>Comprometer como mínimo el 99% de los recursos apropiados en la vigencia para los proyectos de inversión gerenciados por la Subsecretaría de Gestión Institucional.</t>
  </si>
  <si>
    <t>Elaborar un (1) documento que identifique las medidas de lucha contra la corrupción empleadas por la actual administración en la Secretaría Distrital de Gobierno, señalando como mínimo objetivos, acciones, responsables y recursos.</t>
  </si>
  <si>
    <t>Porcentaje de depuración de Pasivos Exigibles</t>
  </si>
  <si>
    <t>(No. de compromisos depurados/No. Pasivos existentes de las reservas presupuestales de la vigencia 2017)*100</t>
  </si>
  <si>
    <t>Porcentaje de Giro de Reservas Presupuestales</t>
  </si>
  <si>
    <t>(Autorización de giro acumulada de Reservas presupuestales / Reservas definitivas)*100</t>
  </si>
  <si>
    <t>Número de Acciones de divulgación</t>
  </si>
  <si>
    <t>(No. De acciones de divulgación realizadas/3)*100</t>
  </si>
  <si>
    <t>Eficiencia en el pago de cuentas</t>
  </si>
  <si>
    <t>Número de días promedio para realizar los giros</t>
  </si>
  <si>
    <t>Socializaciones de unificación de criterios sobre la nueva norma contable</t>
  </si>
  <si>
    <t>(Número de socializaciones realizadas/2)*100</t>
  </si>
  <si>
    <t>Línea base de contratos a liquidar, construida</t>
  </si>
  <si>
    <t>No. de línea base de contratos a liquidar</t>
  </si>
  <si>
    <t>Porcentaje de contratos liquidados</t>
  </si>
  <si>
    <t>(Número de contratos liquidados / Número de contratos terminados y que procede liquidación) x 100%</t>
  </si>
  <si>
    <t>Porcentaje de procesos de contratación registrados en el SECOP II</t>
  </si>
  <si>
    <t>(Número de procesos de contratación registrados en SECOP II / Número de procesos de contratación programados y que aplican para registro en SECOP II) x 100%</t>
  </si>
  <si>
    <t>Número de capacitaciones y actualizaciones realizadas</t>
  </si>
  <si>
    <t>Número de procesos de capacitación y actualización sobre contratación</t>
  </si>
  <si>
    <t>Porcentaje de contratación con inclusión de criterios ambientales (Para los casos en que aplica)</t>
  </si>
  <si>
    <t>(Número de contratos que incluyen criterios ambientales según la guía de contratación sostenible / Total de contratos identificados en la guía de contratación sostenible)*100</t>
  </si>
  <si>
    <t>Número de seguimientos de acompañamiento técnico realizados</t>
  </si>
  <si>
    <t>Ejercicios de depuración de inventarios realizados</t>
  </si>
  <si>
    <t>Sumatoria de ejercicios de depuración de inventarios realizados de conformidad con la Resolución 001 de 2001</t>
  </si>
  <si>
    <t>Línea base de consumo de servicios identificada</t>
  </si>
  <si>
    <t xml:space="preserve">No. De línea base de consumo de los servicios generadores de gasto </t>
  </si>
  <si>
    <t>Porcentaje de implementación de tecnología LED</t>
  </si>
  <si>
    <t>(Número de bombillas con tecnología LED instaladas / Número total de fuentes lumínicas del Edificio Bicentenario) X 100</t>
  </si>
  <si>
    <t>Calibración de sistemas hidrosanitarios realizadas</t>
  </si>
  <si>
    <t>N° de calibraciones de sistemas hidrosanitarios</t>
  </si>
  <si>
    <t>Nivel de gestión Integral de Residuos</t>
  </si>
  <si>
    <t xml:space="preserve">(Peso en Kg de residuos entregados en el año / Peso total en Kg de residuos generados en el año)* 100
</t>
  </si>
  <si>
    <t>Índice de huella de carbono calculado</t>
  </si>
  <si>
    <t>No. De índices de huella de carbono calculados</t>
  </si>
  <si>
    <t>Número de seguimientos al Plan Anual de Adquisiciones realizados</t>
  </si>
  <si>
    <t xml:space="preserve">Número de seguimientos al Plan Anual de Adquisiciones realizados </t>
  </si>
  <si>
    <t>Número de seguimientos a los compromisos de los acuerdos laborales de la Entidad realizados</t>
  </si>
  <si>
    <t xml:space="preserve">Número de seguimientos a los compromisos de los acuerdos laborales realizados </t>
  </si>
  <si>
    <t>Porcentaje de ejecución presupuestal de los proyectos de inversión 1120 y 1128</t>
  </si>
  <si>
    <t>(Monto comprometido del presupuesto de los proyectos de inversión 1120 y 1128 / Monto apropiado para la vigencia 2018 de los proyectos de inversión 1120 y 1128) x 100%</t>
  </si>
  <si>
    <t>Número de seguimiento al cumplimiento de las metas realizados</t>
  </si>
  <si>
    <t>Número de seguimientos al cumplimiento de las metas de los proyectos gerenciados en la SGI realizados</t>
  </si>
  <si>
    <t>Documento de medidas de lucha contra la corrupción elaborado</t>
  </si>
  <si>
    <t>N° de documentos elaborados</t>
  </si>
  <si>
    <t>PLANEACIÓN, GESTIÓN Y CONTROL</t>
  </si>
  <si>
    <t>Prevenir las actuaciones de los servidores públicos de la SDG con el proposito de evitar comportamientos que afecten la Función Pública</t>
  </si>
  <si>
    <t>Realizar 4  talleres y/o charlas preventivas a los servidores públicos de la SDG sobre las normas disciplinarias y las conductas que afectan la función pública</t>
  </si>
  <si>
    <t>Procesos disciplinarios impulsados y terminados durante la vigencia 2018</t>
  </si>
  <si>
    <t>Talleres y charlas preventivas realizadas a los servidores publicos de la SDG sobre las normas disciplinarias y conductas que afectan la funcion publica</t>
  </si>
  <si>
    <t>Sumatoria de talleres y/o charlas preventivas a los servidores públicos de la SDG sobre las normas disciplinarias y las conductas que afectan la función pública</t>
  </si>
  <si>
    <t>CONTROL DISCIPLINARIO</t>
  </si>
  <si>
    <t>NO APLICA</t>
  </si>
  <si>
    <t>Promover la modernización institucional con enfoque basado en resultados que garantice el manejo eficaz y eficiente de los recursos</t>
  </si>
  <si>
    <t>Desarrollar el 100% del Plan Anual de Auditoría 2018, ejecutándolo en las fechas definidas para cada actividad, como mecanismo para evaluar el Sistema de Control Interno.</t>
  </si>
  <si>
    <t>Porcentaje de Plan Anual de Auditoría 2018 desarrollado.</t>
  </si>
  <si>
    <t>(Número de actividades ejecutadas en el marco del Plan Anual de Auditoria / número de actividades programadas en el marco del  Plan Anual de Auditoria)*100</t>
  </si>
  <si>
    <t xml:space="preserve">Actividades de Fomento de la Cultura del Autocontrol </t>
  </si>
  <si>
    <t>Sumatoria de actividades de fomento de la cultura del autocontrol  realizadas</t>
  </si>
  <si>
    <t>EVALUACIÓN INDEPENDIENTE</t>
  </si>
  <si>
    <t>Gestionar de manera estratégica los flujos de información y conocimiento producidos en la entidad, con el propósito de fortalecer el ejercicio de toma de decisiones</t>
  </si>
  <si>
    <t>Implementar la dimensión de gestión del conocimiento de acuerdo a los lineamientos definidos en el nuevo Modelo de Planeación y Gestión</t>
  </si>
  <si>
    <t>GESTIÓN DEL CONOCIMIENTO</t>
  </si>
  <si>
    <t>Realizar un (1) mapa de generación de conocimiento de la entidad, de acuerdo al modelo de operación por procesos vigente</t>
  </si>
  <si>
    <t>Diseñar una (1) metodologia de identificación de los flujos del conocimiento que se produce en los diferentes procesos que conforman el modelo de operación de la entidad.</t>
  </si>
  <si>
    <t>Analizar el 100% de las buenas practicas documentadas por los procesos/Alcaldías Locales en la herramienta AGORA, para identificar la procedencia de incorporarlas en el Sistema de Gestión</t>
  </si>
  <si>
    <t>Realizar una (1) postulación a un premio de innovación a la gestión pública</t>
  </si>
  <si>
    <t>Mapa de conocimiento de la entidad realizado</t>
  </si>
  <si>
    <t>Numero de mapas de conocimiento de la entidad realizado</t>
  </si>
  <si>
    <t>Metodologia de identificación de flujos del conocimiento diseñada</t>
  </si>
  <si>
    <t>Numero de metodologias de identificación de los flujos del conocimiento diseñada</t>
  </si>
  <si>
    <t>Porcentaje de buenas practicas y lecciones aprendidas desarrolladas en los procesos de la SDG</t>
  </si>
  <si>
    <t>(Buenas practicas y lecciones aprendidas registradas en AGORA analizadas/total de buenas practicas y lecciones aprendidas registradas en el AGORA)*100</t>
  </si>
  <si>
    <t>Postulación a un premio de innovación a la gestión pública realizada</t>
  </si>
  <si>
    <t xml:space="preserve">Numero de postulaciones a premios de innovación a la gestión pública </t>
  </si>
  <si>
    <t xml:space="preserve">Representar el 100% de los procesos judiciales, extrajudiciales y actuaciones administrativas debidamente notificadas a la Dirección Juridica de conformidad con las facultades y en los terminos establecidos en la normatividad vigente
</t>
  </si>
  <si>
    <t>Responder de fondo el 100% de los Derechos de Petición recibidos en la Dirección juridica</t>
  </si>
  <si>
    <t>Sustanciar el 100% de los actos administrativos de segunda instancia que sean competencia del Secretario (a) Distrital de Gobierno</t>
  </si>
  <si>
    <t>Tramitar el 100% de solicitudes de viabilidad juridica solicitados a la Dirección Juridica</t>
  </si>
  <si>
    <t>Realizar dos (2) sensibilizaciones asociadas a los temas juridicos que sean de competencia de la SDG durante la vigencia 2018</t>
  </si>
  <si>
    <t>Emitir el 100% de los conceptos juridicos requeridos durante los tiempos establecidos en la ley que sean de competencia de la Dirección Juridica</t>
  </si>
  <si>
    <t>Tramitar el 100% de las tutelas remitidas a la Dirección Juridica, notificadas o recibidas a través del AGD con las facultades y en los terminos establecidos por el juzgado de origen</t>
  </si>
  <si>
    <t>Controlar el 100% de los documentos juridicos que sean remitidos al despacho para la firma del Secretario</t>
  </si>
  <si>
    <t>GESTIÓN JURIDICA</t>
  </si>
  <si>
    <t xml:space="preserve">% De representación judicial y extrajudicial </t>
  </si>
  <si>
    <t>( Total de procesos atendidos) / ( # de procesos  judiciales, extrajudiciales y administrativos debidamente notificados) * 100</t>
  </si>
  <si>
    <t xml:space="preserve">% de respuesta a los derechos de petición en los términos establecidos. </t>
  </si>
  <si>
    <t>(Total de derechos de petición respondidos de fondo en los terminos establecidos por la ley 1755 de 2015/ Total de derechos de petición radicados que sean de competencia de la Dirección  Juridica)*100</t>
  </si>
  <si>
    <t>%  de actos administrativos de segunda instancia que sean de competencia del Secretaroa) Distrital de Gobierno</t>
  </si>
  <si>
    <t>( Total de actos administrativos de la Dirección  Jurídica sustanciados) / ( # total de actos adminsitrativos requeridos para sustanciación).</t>
  </si>
  <si>
    <t>% de solicitudes de viabilidad jurídica tramitados</t>
  </si>
  <si>
    <t>( Total de solicitudes de viabilidad jurídica tramitados) / ( # solicitudes de viabilidad jurídica recibidos) * 100</t>
  </si>
  <si>
    <t>Número de sensibilizaciones asociadas a los temas jurídicos que sean compentencia de la SDG durante la vigencia</t>
  </si>
  <si>
    <t>Sumatoria de sensibilizaciones realizadas durante la vigencia</t>
  </si>
  <si>
    <t>% de respuesta a la solicitud de conceptos jurídicos que sean de competencia de la SDG.</t>
  </si>
  <si>
    <t xml:space="preserve">% de tutelas tramitadas en los términos otorgados. </t>
  </si>
  <si>
    <t>(Total de tutelas tramitadas en los terminos establecidos por el juzgado)  / (Total de tutelas notificadas o recibidas por la Dirección juridica) * 100</t>
  </si>
  <si>
    <t>% de documentos  jurídicos revisados que sean remitidos al despacho para la firma del Secretario.</t>
  </si>
  <si>
    <t>(Documentos juridicos revisados  remitidos para firma del secretario /Total de documentos juridicos  revisados para la firma del secretario remitidos a despacho)*100</t>
  </si>
  <si>
    <t xml:space="preserve">(Total de conceptos jurídicos emitidos) / ( # total de conceptos solicitados que sean competencia de la Dirección Juridica) * 100 </t>
  </si>
  <si>
    <t>Implementar mecanismos e instrumentos de gestión documental para la captura de la memoria institucional</t>
  </si>
  <si>
    <t>Incrementar el nivel de cumplimiento de las directrices de Gestión Documental por parte de los todos los niveles de la Secretaría Distrital de Gobierno.</t>
  </si>
  <si>
    <t xml:space="preserve">Aplicar el 100% de los mecanismos e instrumentos de gestión documental de manera articulada con los flujos del conocimiento de la entidad.  </t>
  </si>
  <si>
    <t xml:space="preserve">Formular un  programa de gestión documental para todos los niveles de la Secretaría Distrital de Gobierno.
Formular e implementar el 100% del programa
</t>
  </si>
  <si>
    <t xml:space="preserve">Realizar capacitaciones a todas las dependencias del Nivel Central y Local sobre:
  - Buenas prácticas de Gestión Documental.
  - Localización de los documentos normalizados en  el Sistema Integrado de Gestión.
   - Uso del aplicativo de Gestión Documental
</t>
  </si>
  <si>
    <t>GESTIÓN DEL PATRIMONIO DOCUMENTAL</t>
  </si>
  <si>
    <t>Ajustar una (1) Tabla de Retención Documental de acuerdo con observaciones emitidas por el Consejo Distrital de Archivos.</t>
  </si>
  <si>
    <t>Actualizar  la TRD de 5 dependencias de la Entidad de acuerdo a la nueva estructura organizacional.</t>
  </si>
  <si>
    <t>Actualizar una (1) Política de Gestión Documental de la Entidad</t>
  </si>
  <si>
    <t>Realizar cuatro (4) jornadas de capacitación sobre gestión del patrimonio documental para todas las depedencias de la SDG  abordando los siguientes temas: buenas prácticas archivisticas, manuales e instrucitvos, reconocimiento del modelo integrado de planeación y gestión en su componenete documental y capacitación sobre operación del gestor documental POXTA.</t>
  </si>
  <si>
    <t>Tablas de retención ajustadas con la estructura anterior al Decreto 411 de 2016</t>
  </si>
  <si>
    <t>Número de tablas de retención documental ajustadas de acuerdo con las observaciones emitidas por el Consejo Distrital de Archivos</t>
  </si>
  <si>
    <t>Tablas de retención actualizadas con la estructura vigente Decreto 411 de 2016</t>
  </si>
  <si>
    <t>Número de tablas de retención documental actualizadas de acuerdo a la nueva estructura organizacional</t>
  </si>
  <si>
    <t>Política de Gestión Documental Ajustada a los lineamientos exigidos en el Decreto 1080 de 2015 Artículo 2.8.2.5.6. Componentes de la política de gestión documental</t>
  </si>
  <si>
    <t>Número de politicas de gestión documental actualizada</t>
  </si>
  <si>
    <t>Capacitaciones en gestión documental</t>
  </si>
  <si>
    <t xml:space="preserve">Número de capacitaciones realizadas </t>
  </si>
  <si>
    <t>Fortalecer la cultura y el clima organizacional, mediante la implementación del modelo de "Gerencia de la Felicidad" programa me pido servir entregando la mejor Versión de MI", con el propósito de mejorar la calidad del servicio y la imagen que la ciudadanía tiene del servicio público.</t>
  </si>
  <si>
    <t xml:space="preserve">
Realizar 66 intervenciones, de las variables que arrojen como prioritaria a intervenir (cada dos años)</t>
  </si>
  <si>
    <t>Realizar 8 jornadas de reinducción que permita contextualizar a los servidores en el nuevo marco estratégico de la entidad y su rol dentro del proceso mismo. (cada dos años)</t>
  </si>
  <si>
    <t>Aplicar anualmente un promedio de 16 actividades en coherencia con los  6 ambitos del plan de Bienestar e incentivos, que motive a los servidores que hacen parte de la entidad a mejorar su desempeño en el marco de la corresponsabilidad.</t>
  </si>
  <si>
    <t>Establecer las lineas de base de cobertura en los programas adelantados, tanto en capacitación, como bienestar y Seguridad y Salud en el Trabajo</t>
  </si>
  <si>
    <t>Realizar aplicación de batería de riesgo Psicosocial a los servidores de la entidad con periodicidad de dos años, la cual arroja los factores intralaborales, extralaborales y de personalidad.</t>
  </si>
  <si>
    <t>Adelantar 24 procesos  de formacion que generen competencias a los servidores públicos, en temas de gestión, misionales y de formación.</t>
  </si>
  <si>
    <t>Adelantar 18 procesos de formación con proyectos de aprendizaje en equipo PAE</t>
  </si>
  <si>
    <t>Adelantar 15 procesos de formación de caracteristicas Transectoriales, en temas relativos al que hacer de la entidad y su relación con los demás sectores en el territorio.</t>
  </si>
  <si>
    <t>Desarrollar el proceso de elección de los miembros del Comité partirario de Seguridad y Salud en el Trabajo COPASST (cada dos años)</t>
  </si>
  <si>
    <t>Desarrollar el proceso de elección de los miembros del Comisión de Personal (cada dos años)</t>
  </si>
  <si>
    <t>Establecer la linea de base de conocimiento de los servidores públicos en relación con la apropiación del ideario etico institucional</t>
  </si>
  <si>
    <t>Adelantar mínimo 60 procesos de formación que permita el mejoramiento de las competencias tanto de ser, saber y saber hacer en coherencia con los valores éticos institucionales.</t>
  </si>
  <si>
    <t>Adelantar los procesos de encargo en virtud de los Articulos 24 y 25 de la Ley 909 con el propósito de proveer las vacantes definitivas y temporales de la entidad.</t>
  </si>
  <si>
    <t>Estructurar en cada una de las vigencias, el Plan de Desarrollo Organizacional .</t>
  </si>
  <si>
    <t xml:space="preserve">GESTIÓN DEL TALENTO HUMANO </t>
  </si>
  <si>
    <t>1. Realizar 26 jornadas de medición de Clima y Cultura Organizacional a los Servidores de la Entidad para establecer los factores a intervenir con base en el informe resultante.</t>
  </si>
  <si>
    <t>2. Realizar 2 jornadas de inducción o reinducción que permita contextualizar a los servidores en el nuevo marco estratégico de la entidad y su rol dentro del proceso mismo</t>
  </si>
  <si>
    <t>3. Desarrollar 16 actividades que impliquen intervención en el  siguiente ámbito: Familiar, deportivo, fortalecimiento de competencias del ser, actividades creativas y culturales, días especiales, estímulos e incentivos entre otros.</t>
  </si>
  <si>
    <t>4. Mantener o incrementar cobertura de la participación de los servidores en los programas que se adelanten en los ámbitos de Bienestar, Capacitación y Seguridad y Salud en el trabajo respecto de la vigencia 2017</t>
  </si>
  <si>
    <t>5. Realizar la Intervención de las (Cinco) 5 poblaciones priorizadas mediante la aplicación de la batería de riesgo Psicosocial a los servidores de la Entidad</t>
  </si>
  <si>
    <t>6. Adelantar 8 procesos de formación en temas como (Politica Pública de Transpasrencia y Atención alo Ciudadano,Gerencia de Proyectos, Contratación-Supervisión y Apoyo a la Contratación, Ofimatica - aplicativos transversales de la Entidad,  )</t>
  </si>
  <si>
    <t>7. Adelantar con la red de formadores 6 procesos de formación de acuerdo a los requerimientos exigidos en temas que complementen los procesos contratados a página.</t>
  </si>
  <si>
    <t>8. Adelantar de común acuerdo con los diferentes sectores del distrito o nacionales 5 procesos que fortalezcan competencias en los servidores públicos de los diferentes niveles ocupacionales.</t>
  </si>
  <si>
    <t>9. Desarrollar 2 actividades de divulgación del Sistema de Seguridad y Salud en el trabajo conforme a lo establecido en el Decreto 1072 de 2015</t>
  </si>
  <si>
    <t>10. Adelantar 1 proceso de Elección del Comité de convivencia laboral de la Entidad.</t>
  </si>
  <si>
    <t xml:space="preserve">11. Socializar  los nuevos 5 valores del ideario ético adicionales al  existente, dirigido a los servidores de la Secretaría de Gobierno
</t>
  </si>
  <si>
    <t>12. Realizar 21 jornadas de sensibilización a los servidores públicos  frente al Subsitema de Seguridad y Salud en el trabajo.</t>
  </si>
  <si>
    <t xml:space="preserve">13. Adelantar cinco (5) procesos de encargo en la entidad dependiendo de las vacantes disponibles. </t>
  </si>
  <si>
    <t xml:space="preserve">14. Estructurar un (1) plan institucional de Desarrollo Organizacional según los siguientes temas:
a. - Bienestar
b. - Seguridad y Salud en el trabajo
c. - Capacitación
d. - Seguridad Social
Según los recursos asignados
</t>
  </si>
  <si>
    <t>15. Diseñar el estudio técnico para la ampliación de la planta en las Inspecciones de policía y en la Alcaldías Locales.</t>
  </si>
  <si>
    <t>Jornadas de medición de clima y cultura</t>
  </si>
  <si>
    <t>No. De jornadas de medición de clima y cultura realizadas</t>
  </si>
  <si>
    <t>Jornadas de induccion o reinducción</t>
  </si>
  <si>
    <t>No. De jornadas de inducción o reinducción realizadas</t>
  </si>
  <si>
    <t>Actividades de intervención</t>
  </si>
  <si>
    <t>No. De actividades de intervención realizadas</t>
  </si>
  <si>
    <t>Cobertura en la participación</t>
  </si>
  <si>
    <t>No. De servidores que participaron en los programas de bienestar, capacitación y SSST 2018</t>
  </si>
  <si>
    <t>Intervencion riesgo psicosocial</t>
  </si>
  <si>
    <t>No. De poblaciones a intervenir realizadas</t>
  </si>
  <si>
    <t>Procesos de formación</t>
  </si>
  <si>
    <t>No. De procesos de formación realizados</t>
  </si>
  <si>
    <t>Procesos de formación red de formadores</t>
  </si>
  <si>
    <t>Procesos transectoriales</t>
  </si>
  <si>
    <t>No. De procesos de fortalecimiento de competencias adelantados</t>
  </si>
  <si>
    <t>Actividades de divulgación del SSST</t>
  </si>
  <si>
    <t>No. De actividades de divulgación del SSST realizadas</t>
  </si>
  <si>
    <t>Elección de comité de convivencia</t>
  </si>
  <si>
    <t>No. De procesos de elección del comité de convivencia adelantados</t>
  </si>
  <si>
    <t>Socialización de valores éticos</t>
  </si>
  <si>
    <t>Jornadas de sensibilización a los servidores públicos realizada</t>
  </si>
  <si>
    <t>No. De Jornadas Realizadas</t>
  </si>
  <si>
    <t>Proceso de encargo</t>
  </si>
  <si>
    <t>No. De procesos de encargo desarrollados</t>
  </si>
  <si>
    <t>Plan Institucional de Desarrollo Organizacional</t>
  </si>
  <si>
    <t>No. De planes institucionales de desarrollo organizacional</t>
  </si>
  <si>
    <t xml:space="preserve">Estudio elaborado para la ampliación de la planta en las Inspecciones de policía y en la Alcaldías Locales. </t>
  </si>
  <si>
    <t>Número de estudios proyectados/Número de estudios realizados.</t>
  </si>
  <si>
    <t>Fortalecer los mecanismos de articulación y control de los diferentes elementos del Sistema de Gestión de la entidad</t>
  </si>
  <si>
    <t>Incrementar el reconocimiento del Sistema de Gestión de la entidad como instrumento de fortalecimiento y modernización de la gestión en la entidad</t>
  </si>
  <si>
    <t>Cumplir con el 100% de los requisitos del modelo integrado de planeación y gestión</t>
  </si>
  <si>
    <t>PLANEACIÓN INSTITUCIONAL</t>
  </si>
  <si>
    <t>Atender el 100% de los requerimientos solicitados por las gerencias sobre los planes de acción de los proyectos de inversión de la Secretaría Distrital de Gobierno</t>
  </si>
  <si>
    <t>Presentar al despacho 3 informes que incluyan los resultados de la planeación estratégica y táctica de la entidad, seguimiento al avance de las metas MEGA, según requerimientos del despacho</t>
  </si>
  <si>
    <t>Formular 1 Plan de Implementación del MIPG a partir de los resultados del las herramientas de diagnóstico y los lineamientos recibidos por la autoridades competentes</t>
  </si>
  <si>
    <t>Proponer 1 mecanismo de convalidación de la coherencia de los reportes de los avances en planes de gestión de los procesos con las demas herramientas de planeación y gestión de la entidad</t>
  </si>
  <si>
    <t>Realizar un (1) documento de identificación de necesidades tecnologicas para la Planeación y control, en el marco de las políticas y lineamientos del MIPG</t>
  </si>
  <si>
    <t>Porcentaje de requerimientos atendidos por solicitud de las gerencias de los proyectos de inversión relacionadas con los planes de acción</t>
  </si>
  <si>
    <t>(Numero de solicitudes de requerimientos sobre planes de acción de los proyectos de inversión atendidas/Numero de solicitudes realizadas por los gerentes de los proyectos de inversión)*100</t>
  </si>
  <si>
    <t>Informes de resultados de planeación estratégica y táctica de la entidad presentados al despacho</t>
  </si>
  <si>
    <t>Numero de informes presentados sobre los resultados de la planeación estratégica y táctica</t>
  </si>
  <si>
    <t>Plan de implementación del MIPG formulado conforme al diagnostico del FURAG y los cierres de auditoria</t>
  </si>
  <si>
    <t>Numero de Plan de implementación del MIPG formulado conforme al diagnóstico del FURAG</t>
  </si>
  <si>
    <t>Porcentaje de implementación del Plan de Socialización del Modelo de Planeación y Gestión Institucional</t>
  </si>
  <si>
    <t>(Número de actividades del Plan de socialización realizadas/Numero total de actividades incluídas en el Plan de socialización del Modelo Integrado de Planeación y Gestión)*100</t>
  </si>
  <si>
    <t>Mecanismos de convalidación de la coherencia de los reportes de los avances de los planes de gestión propuesto</t>
  </si>
  <si>
    <t>Numero de mecanismos de convalidación de la coherencia de los reportes de los avances de los planes de gestión propuesto</t>
  </si>
  <si>
    <t>Documento de identificación de necesidades tecnologicas para la planeación y control , en el marco del MIPG realizado</t>
  </si>
  <si>
    <t>Número de documentos de identificación de necesidades tecnologicas para la planeación y control , en el marco del MIPG realizado</t>
  </si>
  <si>
    <t>Diseñar e implementar los instrumentos y mecanismos de  seguimiento de la inversión pública sectorial</t>
  </si>
  <si>
    <t>Articular las entidades del sector gobierno en el proceso de formulación de política publica  de acuerdo con los lineamientos del Distrito</t>
  </si>
  <si>
    <t>Realizar seguimiento   periódico a la inversión del sector para evidenciar y fortalecer su gestión</t>
  </si>
  <si>
    <t>Acompañar técnica y metodológicamente a las entidades del sector en  las fases del ciclo de política pública</t>
  </si>
  <si>
    <t>PLANEACIÓN Y GESTIÓN SECTORIAL</t>
  </si>
  <si>
    <t xml:space="preserve">1. Formular un (1) plan estratégico sectorial con base en el autodiagnóstico levantado en 2017 </t>
  </si>
  <si>
    <t xml:space="preserve">2. Realizar  (2) informes de seguimiento  y análisis al cumplimiento de metas sectoriales Plan de Distrital de Desarrollo responsabilidad del Sector Gobierno </t>
  </si>
  <si>
    <t xml:space="preserve">3. Acompañar técnica y metodológicamente el 100% de las fases del ciclo de políticas públicas del Sector Gobierno </t>
  </si>
  <si>
    <t xml:space="preserve">4. Realizar 4 ejercicios de actualización de la información relacionada con las instancias de coordinación en las que participa las entidades del sector gobierno </t>
  </si>
  <si>
    <t>5. Proponer el diseño de una (1) herramienta de información actualizada de las instancias de coordinación en las que participa las entidades del sector gobierno, identificando desde la instancia de coordinación hasta el(la) servidor público(a) designado(a) para su respectiva participación</t>
  </si>
  <si>
    <t>Fases del plan estrategico sectorial cumplidas</t>
  </si>
  <si>
    <t>Numero de fases de formulación de plan estrategico sectorial cumplidas/Total de fases de formulación de plan estrategico sectorial definidas</t>
  </si>
  <si>
    <t>Informes de seguimiento y analisis al cumplimiento de metas del PDD de responsabilidad del sector gobierno realizados</t>
  </si>
  <si>
    <t>Sumatoria de informes de seguimiento y analisis al cumplimiento de metas del Plan Distrital de Desarrollo responsabilidad del sector gobierno</t>
  </si>
  <si>
    <t>Porcentaje de ejercicios realizados de acompañamiento tecnico y metodologico a las fases del ciclo de politica pública del sector gobierno</t>
  </si>
  <si>
    <t xml:space="preserve">(Numero de ejercicios de acompañamiento tecnico y metodologico a las fases del ciclo de politicas públicas del sector gobierno realizados/Numero de ejercicios de acompañamiento tecnico y metodologico a las fases del ciclo de politicas publicas identificados interna y externamente por el Sector Gobierno)*100 </t>
  </si>
  <si>
    <t xml:space="preserve">Ejercicios realizados de  actualización de la información relacionada con las instancias de coordinación en las que participa las entidades del sector gobierno </t>
  </si>
  <si>
    <t xml:space="preserve">Sumatoria de actualizaciones trimestrales de la información realcionada con las instancias de coordinación </t>
  </si>
  <si>
    <t>Propuesta de diseño de una herramienta de información actualizada de las instancias de coordinación en las que participa las entidades del sector gobierno realizada</t>
  </si>
  <si>
    <t>(Numero de fases cumplidas para la elaboración del diseño de una herramienta de información actualizada sobre las instancias de coordinación en las que participa el Sector Gobierno /Total de fases para la elaboración del diseño de una herramienta de información actualizada sobre las instancias de coordinación en las que participa el Sector Gobierno)</t>
  </si>
  <si>
    <t>7. Asegurar el acceso de la ciudadanía a la información y oferta institucional</t>
  </si>
  <si>
    <t>SERVICIO A LA CIUDADANÍA Y ACCESO A LA INFORMACIÓN</t>
  </si>
  <si>
    <t>Fortalecer los niveles de monitoreo al cumplimiento de los términos de respuesta</t>
  </si>
  <si>
    <t>Facilitar el acceso de los ciudadanos para la realización de los trámites y servicios a cargo de la Entidad, facilitando el ejercicio de sus derechos.</t>
  </si>
  <si>
    <t>Simplificar el proceso para el seguimiento a los requerimientos, a cargo del proceso de servicio a la ciudadanía</t>
  </si>
  <si>
    <t>Establecer Nodos Sectoriales enfocados en las competencias de las Entidades Distritales en materia de espacio público, comparendos en el marco del nuevo Código de Policía y vendedores informales.</t>
  </si>
  <si>
    <t>Incrementar el nivel de respuesta a los derechos de petición en todas las Alcaldías Locales.</t>
  </si>
  <si>
    <t>Formular e implementar la estrategia de racionalización de trámites según las indicaciones del DAFP y las especificaciones de la Entidad.</t>
  </si>
  <si>
    <t>Simplificar la herramienta de seguimiento "reporte preventivo" de 10 a 3 pasos.</t>
  </si>
  <si>
    <t>Poner en funcionamiento los nodos sectoriales.</t>
  </si>
  <si>
    <t>SERVICIO A LA CIUDADANIÁ</t>
  </si>
  <si>
    <t>Realizar el registro del 100% de los Derechos de Petición que ingresan a través del SDQS-GESTOR DOCUMENTAL en la base de datos "reporte preventivo".</t>
  </si>
  <si>
    <t>Realizar un (1) informe mensual de monitoreo al cumplimiento de los términos de respuesta a los Derechos de Petición que ingresan a la entidad a través del GESTOR DOCUMENTAL-SDQS.</t>
  </si>
  <si>
    <t>Realizar un (1) reporte mensual con la actualización y publicación de la Guía de trámites y servicios de la Secretaría Distrital de Gobierno.</t>
  </si>
  <si>
    <t>Realizar un (1) monitoreo bimestral al cumplimiento de la estrategia registrada en el Sistema Único de Racionalización de Trámites (SUIT) frente a la racionalización de los trámites a cargo de la Entidad.</t>
  </si>
  <si>
    <t>Realizar cuatro (4) mesas de monitoreo a la respuesta de los Derechos de Petición con el Defensor de la Ciudadanía, Alcaldes Locales y grupos de trabajo, en las Alcaldías Locales que tengan un nivel bajo de respuesta.</t>
  </si>
  <si>
    <t>Atender el 100% de las solicitudes de certificados de residencia que se realicen a través de los puntos de atención a la ciudadanía de la Entidad.</t>
  </si>
  <si>
    <t>Diseñar y apoyar la implementación de una (1) estrategia para optimizar la aplicación y medición de la percepción y satisfacción de los servicios a cargo de la entidad por los canales presencial, virtual y telefónico.</t>
  </si>
  <si>
    <t>Realizar durante el año visitas de monitoreo al 100% de los puntos de Atención a la Ciudadanía y CDI de la Entidad, para verificar el cumplimiento de los protocolos de Servicio y evidenciar oportunidades de mejora.</t>
  </si>
  <si>
    <t>Diseñar y gestionar con la Dirección de Tecnologías e Información la implementación de una (1) herramienta que permita a los puntos de Atención a la Ciudadanía contar con información actualizada y en línea frente a la oferta institucional local.</t>
  </si>
  <si>
    <t>Gestionar por lo menos dos (2) procesos de formación y cualificación en atención a la Ciudadanía para los servidores públicos del 100% de los puntos.</t>
  </si>
  <si>
    <t>Implementar 3 Centros de Relevo para atención a personas en situación de discapacidad auditiva, en por lo menos dos (2) alcaldías Locales y uno (1) nivel central.</t>
  </si>
  <si>
    <t>Participar en por lo menos dos (2) Nodos sectoriales convocados por la Veeduría Distrital, para aclaración de competencias entre entidades Distritales con el fin de orientar de mejor manera a los ciudadanos y generar herramientas de ayuda a los puntos de Atención a la Ciudadanía.</t>
  </si>
  <si>
    <t>Implementar un (1) Plan de Acción de Atención a la Ciudadanía con la metodología del Departamento Nacional de Planeación (DNP).</t>
  </si>
  <si>
    <t>Porcentaje de registro de los derechos de petición ingresados en los aplicativos SDQS-GESTOR DOCUMENTAL</t>
  </si>
  <si>
    <t>(N° de registros con seguimiento en la Base de Datos - Reporte Preventivo / N° de registros  de  requerimientos ingresados en los aplicativos SDQS-GESTOR DOCUMENTAL) *100</t>
  </si>
  <si>
    <t>Informes de monitoreo al cumplimiento de los términos de respuesta realizados</t>
  </si>
  <si>
    <t>Número de informes de monitoreo al cumplimiento de los términos de respuesta realizados</t>
  </si>
  <si>
    <t>Reportes de actualizaciones y publicaciones de la Guía de trámites y servicios realizados</t>
  </si>
  <si>
    <t xml:space="preserve">Número de reportes de actualizaciones y publicaciones realizadas </t>
  </si>
  <si>
    <t>Monitoreo a la estrategia de Racionalización de Trámites SUIT realizado</t>
  </si>
  <si>
    <t>Número de monitoreos realizados al cumplimiento de la estrategia de racionalización de trámites</t>
  </si>
  <si>
    <t>Mesas de seguimiento Defensor de la Ciudadanía respuesta Derechos de Petición realizadas</t>
  </si>
  <si>
    <t>No. de mesas de Defensor al Ciudadano realizadas</t>
  </si>
  <si>
    <t>Porcentaje de expedición de Certificados de Residencia</t>
  </si>
  <si>
    <t>(No. de Certificados de Residencia expedidos mensualmente por los puntos de Atención a la Ciudadanía / N° de solicitudes de Certificados de Residencia solicitadas mensualmente)*100%</t>
  </si>
  <si>
    <t>Estrategia para la medición de la Percepción y Satisfacción de los servicios diseñada e implementada</t>
  </si>
  <si>
    <t>N° de Estrategia diseñada e implementada</t>
  </si>
  <si>
    <t>Porcentaje de monitoreo a los puntos de Atención a la Ciudadanía</t>
  </si>
  <si>
    <t>(No. de  puntos de atención a la ciudadanía visitados / Total puntos de Atención a la Ciudadanía en funcionamiento)*100</t>
  </si>
  <si>
    <t>Herramienta de oferta institucional local diseñada e implementada</t>
  </si>
  <si>
    <t>Número de herramientas de oferta institucional diseñada y puesta en funcionamiento en los puntos SAC</t>
  </si>
  <si>
    <t>Número de jornadas pedagógicas de actualización a los  servidores públicos de los puntos de Atención a la Ciudadanía.</t>
  </si>
  <si>
    <t>Número de Procesos de formación servidores SAC implementados</t>
  </si>
  <si>
    <t>Centros de Relevo Implementados</t>
  </si>
  <si>
    <t>Número de Centros de relevo atención a personas con discapacidad auditiva implementados</t>
  </si>
  <si>
    <t>Participación en Nodos Sectoriales</t>
  </si>
  <si>
    <t>Número de Nodos sectoriales con participación SAC</t>
  </si>
  <si>
    <t>Plan de Acción con metodología DNP Implementado</t>
  </si>
  <si>
    <t>Número de Plan de acción atención a la ciudadanía con metodología DNP diseñado e implementado</t>
  </si>
  <si>
    <t xml:space="preserve">Dar cumplimiento al 100% del Plan de Estratégico de Comunicaciones Institucional </t>
  </si>
  <si>
    <t>COMUNICACIÓNES ESTRATÉGICAS</t>
  </si>
  <si>
    <t xml:space="preserve">Implementar el 100% de las estrategias del Plan de Comunicaciones para la vigencia 2018. </t>
  </si>
  <si>
    <t>Producir 42 cápsulas televisivas para visibilizar la gestión institucional de la Secretaría Distrital de Gobierno.</t>
  </si>
  <si>
    <t>Producir 43 programas de radio para la Secretaría Distrital de Gobierno.</t>
  </si>
  <si>
    <t>Realizar 8 campañas comunicativas externas orientadas a difundir los servicios institucionales.</t>
  </si>
  <si>
    <t xml:space="preserve">Realizar 4 campañas internas enfocadas en los temas de Transparencia, clima laboral y medio ambiente. </t>
  </si>
  <si>
    <t>Realizar 9 boletines digitales durante la vigencia 2018, con un resumen de  la gestión de la entidad y sus dependencias.</t>
  </si>
  <si>
    <t xml:space="preserve">PORCENTAJE DE CUMPLIMIENTO AL PLAN ESTRATÉGICO DE COMUNICACIONES </t>
  </si>
  <si>
    <t xml:space="preserve">No. De estrategias cumplidas/ No. De estrategias programadas *100 </t>
  </si>
  <si>
    <t>CÁPSULAS TELEVISIVAS</t>
  </si>
  <si>
    <t xml:space="preserve">No. de cápsulas televisivas producidas </t>
  </si>
  <si>
    <t xml:space="preserve">PROGRAMAS DE RADIIO </t>
  </si>
  <si>
    <t>No. De programas de radio producidos</t>
  </si>
  <si>
    <t>CAMPAÑAS  EXTERNAS</t>
  </si>
  <si>
    <t>No. De campañas realizadas</t>
  </si>
  <si>
    <t>CAMPAÑAS INTERNAS</t>
  </si>
  <si>
    <t xml:space="preserve">BOLETINES </t>
  </si>
  <si>
    <t>No. De boletines realizados</t>
  </si>
  <si>
    <t>4. Incrementar la capacidad de atención y respuesta a situaciones de conflictividad social en el Distrito Capital</t>
  </si>
  <si>
    <t>Generar y liderar programas de dialogo y concertación social con las comunidades Atender las demandas de los colectivos sociales del Distrito Capital</t>
  </si>
  <si>
    <t>Atender el 100% de las demandas de diálogo social y de atención de conflictividades de los colectivos sociales del Distrito Capital</t>
  </si>
  <si>
    <t>CONVIVENCIA Y DIALOGO SOCIAL</t>
  </si>
  <si>
    <t>Diseñar 3 estrategias para fortalecimiento de la participación, el diálogo ciudadano o la intervención de conflictos en el marco del ejericio de Derechos.</t>
  </si>
  <si>
    <t xml:space="preserve">Formular e implementar un módulo pedagógico en prevención de conflictos y fortalecimiento de la convivencia,  que contenga contenidos y herramientas pedagógicas, el cual deberá incluirse en el Sistema Integrado de Gestión.
</t>
  </si>
  <si>
    <t>Formular 1 plan de acción que contenga actividades y acciones que desallen los objetivos estratégicos de la Red Distrital de Derechos Humanos, Diálogo y Convivencia.</t>
  </si>
  <si>
    <t>Elaborar 21 mapas de actores, 20 locales y 1 distrital</t>
  </si>
  <si>
    <t>Construcción de un documento que contenga lineamientos de iniciativas Ciudadanas, el cual deberá ser adoptado en el Sistema Integrado de Gestión de la Entidad.</t>
  </si>
  <si>
    <t>Formular 20 planes de gestión local de convivencia y diálogo social, uno por localidad</t>
  </si>
  <si>
    <t>Implementar el 100% de la magnitud programada para 2018 de los planes de gestión local de convivencia y diálogo social 2018 - 2020, uno por localidad</t>
  </si>
  <si>
    <t>Estrategias diseñadas e implementadas</t>
  </si>
  <si>
    <t>Número de estrategias diseñadas e implementadas</t>
  </si>
  <si>
    <t>Documento de contenidos y herramientas pedagógicas</t>
  </si>
  <si>
    <t>N° de Documento de contenidos y herramientas pedagógicas</t>
  </si>
  <si>
    <t>Plan de Acción Formulado</t>
  </si>
  <si>
    <t>No de documento (plan de acción)</t>
  </si>
  <si>
    <t>Porcentaje de Avance de Plan de Acción de la Red</t>
  </si>
  <si>
    <t>(Número de acciones ejecutadas/número de acciones programadas)*100</t>
  </si>
  <si>
    <t>Número de mapa de actores</t>
  </si>
  <si>
    <t>No. de mapa de actores</t>
  </si>
  <si>
    <t>Documento de iniciativas ciudadanas</t>
  </si>
  <si>
    <t>No. de documentos</t>
  </si>
  <si>
    <t>Documento de plan de acción</t>
  </si>
  <si>
    <t>Porcentaje de avance del plan de gestión local de Convivencia y Diálogo Social</t>
  </si>
  <si>
    <t>((Número de acciones ejecutadas por localidad/número de acciones programadas por localidad)*100)/No localidades de Bogotá</t>
  </si>
  <si>
    <t>SECRETARÍA DISTRITAL DE GOBIERNO</t>
  </si>
  <si>
    <t>PLAN DE ACCIÓN INSTITUCIONAL</t>
  </si>
  <si>
    <t>PDD</t>
  </si>
  <si>
    <t>PINAR</t>
  </si>
  <si>
    <t>PAAD</t>
  </si>
  <si>
    <t>PAVAC</t>
  </si>
  <si>
    <t>PPRRHH</t>
  </si>
  <si>
    <t>PESTH</t>
  </si>
  <si>
    <t>PIC</t>
  </si>
  <si>
    <t>PII</t>
  </si>
  <si>
    <t>PTASST</t>
  </si>
  <si>
    <t>PAAC</t>
  </si>
  <si>
    <t>PETI</t>
  </si>
  <si>
    <t>PTRSP</t>
  </si>
  <si>
    <t>PSPI</t>
  </si>
  <si>
    <t>DEC 612/2018</t>
  </si>
  <si>
    <t xml:space="preserve">Ejecutar el 100% de las actividades del cronograma para la puesta en producción del nuevo sistema de información para Inspecciones de Policía (SIIC) V.1,0.
</t>
  </si>
  <si>
    <t>Ejecutar el 100% de las actividades del cronograma para la puesta en producción del  sistema SIPSE Localidades V.1,0.</t>
  </si>
  <si>
    <t>Cumplir el 100% de las actividades determinadas en el cronograma de vigencia 2018, para el Proyecto de Uso y Apropiación de TI.</t>
  </si>
  <si>
    <t>Cumplir el 100% de las actividades determinadas en el cronograma de vigencia 2018, para el Proyecto de Seguridad y Privacidad de la Información.</t>
  </si>
  <si>
    <t>Cumplir el 100% de las actividades determinadas en el cronograma de vigencia 2018, para el Proyecto de Gestión de la Información.</t>
  </si>
  <si>
    <t>Cumplir el 100% de las actividades determinadas en el cronograma de vigencia 2018, para el Proyecto de Servicios Tecnológicos.</t>
  </si>
  <si>
    <t>GERENCIA DE TIC</t>
  </si>
  <si>
    <t>Implementar 1  esquema de alta disponibilidad de los servicios principales y/o críticos de la entidad en TIC</t>
  </si>
  <si>
    <t>Elaborar 4  documentos basados en el modelo gestión estratégico de TI dentro de la entidad.</t>
  </si>
  <si>
    <t>Cumplir con el 100% de las acciones programadas en la Plan de Acción de GEL para cada vigencia</t>
  </si>
  <si>
    <t>Implementar 1 programa de renovación Tecnológica para fortalecer los procesos de la entidad.</t>
  </si>
  <si>
    <t>Mejorar  al 0,94 el índice  de disponibilidad de los servicios tecnológicos de la entidad.
Implementar 1  esquema de alta disponibilidad de los servicios principales y/o críticos de la entidad en TIC
Implementar 1 metodología de mejores prácticas en gestión de servicios (ITIL).</t>
  </si>
  <si>
    <t>Implementar sistemas de Información que apoyen el cumplimiento del Objetivos estratégicos de la SDG</t>
  </si>
  <si>
    <t>Instaurar la capacidad de Arquitectura Empresarial como una práctica estratégica que permita atender metodológicamente las necesidades actuales y futuras de la SDG</t>
  </si>
  <si>
    <t>Mejorar la productividad y eficiencia en la SDG, desarrollando las competencias de uso y apropiación de las TIC.</t>
  </si>
  <si>
    <t>Adoptar y fortalecer buenas prácticas de seguridad y privacidad de la información alineadas al negocio y orientadas hacia una seguridad digital.</t>
  </si>
  <si>
    <t>Establecer y mantener el gobierno de información de la SDG, que permita la planeación, gestión, análisis y visualización de la información de calidad que apoye la toma de decisiones.</t>
  </si>
  <si>
    <t>Proveer servicios tecnológicos alineados a las iniciativas estratégicas de la SDG con orientación al servicio y las necesidades de los usuarios.</t>
  </si>
  <si>
    <t>Porcentaje de cumplimiento del cronograma de implementación del aplicativo</t>
  </si>
  <si>
    <t>(Porcentaje del cronograma del aplicativo cumplido/ Porcentaje del cronograma del aplicativo determinado para el periodo a evaluar)*100</t>
  </si>
  <si>
    <t>Porcentaje de cumplimiento de las actividades del cronograma de planeación de TI (Arquitectura empresarial) definidas para la vigencia 2018</t>
  </si>
  <si>
    <t>(Porcentaje del cronograma cumplido/ Porcentaje del cronograma determinado para el periodo a evaluar)*100</t>
  </si>
  <si>
    <t>Porcentaje de cumplimiento de las actividades del cronograma de Uso y Apropiación definidas para la vigencia 2018</t>
  </si>
  <si>
    <t>Porcentaje de cumplimiento de las actividades del cronograma de de Seguridad y Privacidad de la Información definidas para la vigencia 2018</t>
  </si>
  <si>
    <t>Porcentaje de cumplimiento de las actividades del cronograma de de Gestión de Información definidas para la vigencia 2018</t>
  </si>
  <si>
    <t>Porcentaje de cumplimiento de las actividades del cronograma de Proyecto de Servicios Tecnológicos definidas para la vigencia 2018</t>
  </si>
  <si>
    <t>CUMPLIMIENTO I TRIMESTRE PLAN ACCIÓN INSTITUCIONAL</t>
  </si>
  <si>
    <t>CUMPLIMIENTO  II TRIMESTRE PLAN ACCIÓN INSTITUCIONAL</t>
  </si>
  <si>
    <t>CUMPLIMIENTO III TRIMESTRE PLAN ACCIÓN INSTITUCIONAL</t>
  </si>
  <si>
    <t>CUMPLIMIENTO IV TRIMESTRE PLAN ACCIÓN INSTITUCIONAL</t>
  </si>
  <si>
    <t>EJECUCIÓN TOTAL 2018  PLAN ACCIÓN INSTITUCIONAL</t>
  </si>
  <si>
    <t>PLAN INSTITUCIONAL DE ARCHIVOS DE LA ENTIDAD</t>
  </si>
  <si>
    <t>PLAN ANUAL DE ADQUISICIONES</t>
  </si>
  <si>
    <t>PLAN ANUAL DE VACANTES</t>
  </si>
  <si>
    <t>PLAN DE PREVISIÓN DE RECURSOS HUMANOS</t>
  </si>
  <si>
    <t>PLAN ESTRATÉGICO DE TALENTO HUMANO</t>
  </si>
  <si>
    <t>PLAN INSTITUCIONAL DE CAPACITACIÓN</t>
  </si>
  <si>
    <t>PLAN DE TRABAJO ANUAL EN SEGURIDAD Y SALUD EN EL TRABAJO</t>
  </si>
  <si>
    <t>PLAN ANTICORRUPCIÓN Y DE ATENCIÓN AL CIUDADANO</t>
  </si>
  <si>
    <t xml:space="preserve">PLAN ESTRATÉGICO DE TECNOLOGÍAS DE LA INFORMACIÓN Y LAS COMUNICACIONES </t>
  </si>
  <si>
    <t>PLAN DE TRATAMIENTO DE RIESGOS DE SEGURIDAD Y PRIVACIDAD DE LA INFORMACIÓN</t>
  </si>
  <si>
    <t>PLAN DE SEGURIDAD Y PRIVACIDAD DE LA INFORMACIÓN</t>
  </si>
  <si>
    <t>Actualizar Tecnológicamente 5 Sedes administrativas de Alcaldías Locales</t>
  </si>
  <si>
    <t>Construir 5 sedes administrativas de Alcaldías Locales</t>
  </si>
  <si>
    <t>Implementar en un 100% en las Alcaldías Locales un nuevo  Modelo de gestión</t>
  </si>
  <si>
    <t>Implementar en un 100% en las alcaldías locales un modelo de contratación basado en resultados</t>
  </si>
  <si>
    <t>Disminuir el tiempo de adopción de decisiones de los procesos civiles, penales y administrativos de policía a 76 días en el Consejo de Justicia LB:95</t>
  </si>
  <si>
    <t>Disminuir en un 20% anualmente, las revocatorias en el Consejo de Justicia de las decisiones provenientes de las Alcaldías Locales</t>
  </si>
  <si>
    <t>Disminuir el número de actuaciones administrativas activas y las represadas a 21.513    LB: 57.277</t>
  </si>
  <si>
    <t>Implementar en un 100% un sistema de información para generar 200 procesos administrativos de policía en expedientes electrónicos</t>
  </si>
  <si>
    <t>GESTIÓN DOCUMENTAL</t>
  </si>
  <si>
    <t>GESTIÓN DEL TALENTO HUMANO</t>
  </si>
  <si>
    <t>PLAN DE INCENTIVOS INSTITUCIONALES</t>
  </si>
  <si>
    <t>COMUNICACIONES ESTRATÉGICAS</t>
  </si>
  <si>
    <t>Implementar el Sistema Distrital de derechos Humanos</t>
  </si>
  <si>
    <t>Implementar la Política Integral de Derechos Humanos del Distrito.</t>
  </si>
  <si>
    <t>20 Alcaldías locales que mantienen o incrementan líneas de acción de derechos humanos en el POAL (Plan operativo de acción local)</t>
  </si>
  <si>
    <t>Adoptar en las 20 localidades el Plan Distrital de Prevención y Protección</t>
  </si>
  <si>
    <t>Implementar y mantener la ruta intersectorial para la prevención, protección y asistencia de trata de personas en el Distrito</t>
  </si>
  <si>
    <t>Crear la Mesa Distrital de Prevención y Protección</t>
  </si>
  <si>
    <t>Atender 150 personas de la población LGBTI a través del programa de protección integral en la casa refugio</t>
  </si>
  <si>
    <t>15,000 personas certificadas en Derechos Humanos que incluyen tanto servidores públicos como
ciudadanía en escenarios formales</t>
  </si>
  <si>
    <t>30,000 personas certificadas, promocionadas y sensibilizadas en derechos humanos para la paz y la
reconciliación</t>
  </si>
  <si>
    <t>15,000 personas certificadas en D.H. que incluyen tanto servidores públicos como ciudadanía en
escenarios informales</t>
  </si>
  <si>
    <t>100% de la plataforma para la acción social y comunitaria de las comunidades religiosas implementada</t>
  </si>
  <si>
    <t>Crear un área de trabajo en la Secretaría Distrital de Gobierno para asuntos religiosos</t>
  </si>
  <si>
    <t>Crear un Comité Distrital de Libertad Religiosa</t>
  </si>
  <si>
    <t>Formular una Política pública de libertad religiosa, de culto y conciencia</t>
  </si>
  <si>
    <t>Implementar 3 Planes de Acciones afirmativas de grupos étnicos</t>
  </si>
  <si>
    <t>Implementar diez (10) espacios de atención diferenciada para los grupos étnicos del D.C.</t>
  </si>
  <si>
    <t>Implementar en las 20 localidades iniciativas para la protección de Derechos humanos</t>
  </si>
  <si>
    <t>Vincular 80 movimientos o grupos sociales a la Red de Derechos Humanos</t>
  </si>
  <si>
    <t>SERVICIO A LA CIUDADANÍA</t>
  </si>
  <si>
    <t xml:space="preserve">Optimizar el 100% de Sistemas de información para optimizar la gestión (hardware y software) </t>
  </si>
  <si>
    <t xml:space="preserve">Cumplir con el 100% del PLAN ESTRATÉGICO DE TECNOLOGÍAS DE LA INFORMACIÓN Y LAS COMUNICACIONES </t>
  </si>
  <si>
    <t>Cumplir con el 100% del PLAN DE TRATAMIENTO DE RIESGOS DE SEGURIDAD Y PRIVACIDAD DE LA INFORMACIÓN</t>
  </si>
  <si>
    <t>Cumplir con el 100% delPLAN DE SEGURIDAD Y PRIVACIDAD DE LA INFORMACIÓN</t>
  </si>
  <si>
    <t>Generar 3 documentos de alertas tempranas para los Fondos de Desarrollo Local.</t>
  </si>
  <si>
    <t>Elaborar dos (2) informes de seguimiento a las acciones de Inspección, Vigilancia y Control realizados por las Alcaldías Locales. </t>
  </si>
  <si>
    <t xml:space="preserve">No. de eventos realizados </t>
  </si>
  <si>
    <t>Foros de régimen jurídico local realizados</t>
  </si>
  <si>
    <t xml:space="preserve">No. de foros de régimen jurídico local realizados </t>
  </si>
  <si>
    <t>No. de sesiones de la Escuela de Gobierno Local realizadas</t>
  </si>
  <si>
    <t>Proyectos de actos administrativos elaborados, tendientes a mejorar el marco normativo en materia de gestión local</t>
  </si>
  <si>
    <t xml:space="preserve">No. proyectos de actos administrativos elaborados </t>
  </si>
  <si>
    <t>(No. de actividades realizadas / No. de actividades programadas.)*100</t>
  </si>
  <si>
    <t>No. de mesas de trabajo trimestrales realizadas</t>
  </si>
  <si>
    <t>No. de mesas técnicas de obligaciones por pagar realizadas</t>
  </si>
  <si>
    <t xml:space="preserve">Informes de seguimiento a las acciones de IVC </t>
  </si>
  <si>
    <t>No. de informes elaborados relacionados con el seguimiento a las acciones de IVC realizadas por las AL</t>
  </si>
  <si>
    <t>Informes de seguimiento al acompañamiento y avance a la implementación de los fallos del río Bogotá y cerros orientales</t>
  </si>
  <si>
    <t>No. de informes elaborados relacionados con el  seguimiento al acompañamiento y avance a la implementación de los Fallos del Rio Bogotá y Cerros Orientales</t>
  </si>
  <si>
    <t>Informes de seguimiento a los avances de la depuración de actuaciones administrativas 2015 y anteriores</t>
  </si>
  <si>
    <t>No. de informes de seguimiento  de los avances a la depuración de actuaciones administrativas de los años 2015 y anteriores elaborados</t>
  </si>
  <si>
    <t>No. de acciones de IVC con acompañamiento técnico e institucional realizadas</t>
  </si>
  <si>
    <t>Número de sedes administrativas de las alcaldías locales con actualización tecnólogica</t>
  </si>
  <si>
    <t>Número de sedes administrativas de las alcaldías locales construidas</t>
  </si>
  <si>
    <t>Porcentaje de implementación de un nuevo modelo de gestión</t>
  </si>
  <si>
    <t>Porcentaje de implementación de un nuevo modelo de contratación basado en resultados</t>
  </si>
  <si>
    <t>Porcentaje de implementación de un nuevo modelo de seguimiento, monitoreo y evaluación</t>
  </si>
  <si>
    <t>Descongestión de actuaciones administrativas represadas</t>
  </si>
  <si>
    <t xml:space="preserve">Porcentaje anual de revocatorias en el consejo de justicia </t>
  </si>
  <si>
    <t>SOBRE  EJECUTADO</t>
  </si>
  <si>
    <t>SOBRE EJECUTADO</t>
  </si>
  <si>
    <t>META NO PROGRAMADA</t>
  </si>
  <si>
    <t>Realizar  3 actividades del fomento de la cultura del autocontrol, para fortalecer los mecanismos de mitigación de riesgos en cada proceso.</t>
  </si>
  <si>
    <t>Cumplir el 100% de las actividades determinadas en el cronograma de vigencia 2018, para planeación de  TI (Arquitectura Empresarial)</t>
  </si>
  <si>
    <t>NUEVA META</t>
  </si>
  <si>
    <t>Vàlidar el porcentaje</t>
  </si>
  <si>
    <t>Plan de Acción de la Política Integral de DDHH para aprobación de los sectores de la administración pública</t>
  </si>
  <si>
    <t xml:space="preserve"> Un (1)  Plan de Acción de la Política Integral de DDHH para aprobación de los sectores de la administración pública</t>
  </si>
  <si>
    <t>Diseñar una (1) estrategia para el fortalecimiento del control urbanistico y defensa del espacio público en relación a las ocupaciones informales en los Cerros Orientales y Río Bogotá para el cumplimiento de los follos de Cerros Orientales y Río Bogotá.</t>
  </si>
  <si>
    <t>NO PROGRAMADO</t>
  </si>
  <si>
    <r>
      <t>Impulsar y terminar 650 procesos disciplinarios durante el año 2018</t>
    </r>
    <r>
      <rPr>
        <sz val="16"/>
        <color rgb="FFFF0000"/>
        <rFont val="Arial Rounded MT Bold"/>
        <family val="2"/>
      </rPr>
      <t xml:space="preserve"> </t>
    </r>
  </si>
  <si>
    <t>Implementar el 100% del plan de acción de la Red Distrital de Derechos Humanos, Diálogo y Convivencia.</t>
  </si>
  <si>
    <t>1. Orientar al 100% de las personas que acuda  a la Dirección de DDHH, para la  promoción y garantía de  sus derechos.</t>
  </si>
  <si>
    <t>2. Atender y/o proteger al 100% de las  personas que demanden los servicios de la oferta institucional para la atención y/o protección de los derechos de la población LGBTI, VTP y Defensores y Defensoras de DDHH.</t>
  </si>
  <si>
    <t>3. Elaborar un (1) Manual del Sistema Distrital de Derechos Humanos.</t>
  </si>
  <si>
    <t>4. Formular el Plan de Acción de la Política Integral  de DDHH para aprobación de los sectores de la administración pública</t>
  </si>
  <si>
    <t xml:space="preserve">5. Implementar un 40% de los Planes de Intervención Local en Derechos Humanos en las 20 Localidades del Distrito. </t>
  </si>
  <si>
    <t xml:space="preserve">6. Implementar el 100% de las metas anuales a cargo de la Dirección de Derechos Humanos, de los planes de acción de las políticas públicas poblacionales de adultez, persona mayor, niños, niñas y adolescentes, juventud, personas con discapacidad, prevención de maternidades y paternidades tempranas, habitante de calle y LGTBI. </t>
  </si>
  <si>
    <t>7. Diseñar e implementar una (1) estrategia de acompañamiento técnico y coordinación interinstitucional en Derechos Humanos para: prostitución, mujer y género y nuevas masculinidades.</t>
  </si>
  <si>
    <t>8. Diseñar un (1) curso de formación en Derechos Humanos para funcionarios de la Policía Metropolitana, que incluya los siguientes módulos:  
Módulo I. Función Policial y Estado de Derecho
Módulo II. Función Policial y Derechos humanos
Módulo III. Los Derechos Humanos de los Sectores LGTBI
Módulo IV. Los Derechos Humanos de las Personas con Discapacidad</t>
  </si>
  <si>
    <t>9. Realizar (2) informes de seguimiento a la implementación de los PIAA por parte de los Sectores Distritales, que evidencien los avances en el impacto de las acciones afirmativas.</t>
  </si>
  <si>
    <t>10. Sensibilizar o formar a 1500 personas en el módulo étnico.</t>
  </si>
  <si>
    <t>11. Diseñar un (1) módulo de formación en Derechos Humanos para funcionarios de la Policía Metropolitana, con enfoque étnico.</t>
  </si>
  <si>
    <t xml:space="preserve">12. Diseñar e implementar una (1) campaña contra la discriminación por razón de raza o pertenencia étnica. </t>
  </si>
  <si>
    <t xml:space="preserve">13. Prestar los servicios de orientación inicial, orientación profesional y acompañamiento a procesos comunitarios y organizacionales al 100% de la población que acuda a los espacios de atención diferenciada. </t>
  </si>
  <si>
    <t xml:space="preserve"> 14. Formular un (1) plan de acción de la política pública de libertad religiosa de culto y de conciencia. </t>
  </si>
  <si>
    <t xml:space="preserve">15. Formular el Reglamento del Comité Distrital de Libertad Religiosa   </t>
  </si>
  <si>
    <t xml:space="preserve">16. Realizar tres (3) sesiones del Comité Distrital de Libertad Religiosa   </t>
  </si>
  <si>
    <t xml:space="preserve"> 17. Construir un (1) documento del diseño y arquitectura para la plataforma  de la acción social y comunitaria de las comunidades religiosas suscritas. </t>
  </si>
  <si>
    <t>214 Apoyar la realización de 2 procesos electorales en la Ciudad Bogotá</t>
  </si>
  <si>
    <t>212 Realizar 40 Asesorías técnicas especializadas en el manejo de relaciones con los actores políticos, económicos y sociales para la formulación de estrategias de concertación con los tomadores de decisiones</t>
  </si>
  <si>
    <t>213 Acompañar 20 agendas sobre procesos de concertación con actores políticos, económicos y sociales para análisis y transformación de problemas</t>
  </si>
  <si>
    <t>215 Realizar 4 Estudios e Investigaciones sobre los asuntos de la Ciudad hacia lo regional</t>
  </si>
  <si>
    <t>216 Construir 8 espacios de relacionamiento para el intercambio de necesidades, propuestas y proyectos derivados del proceso de integración regional</t>
  </si>
  <si>
    <t>217 Atender 100% de los conflictos políticos, económicos y sociales con los actores relevantes identificados</t>
  </si>
  <si>
    <t>218 Realizar 4 Documentos de análisis sobre el panorama político de la administración distrital</t>
  </si>
  <si>
    <t>219 Desarrollar 1 estudio especializado de las líneas investigativas que estructuran el Observatorio de Asuntos Políticos</t>
  </si>
  <si>
    <t>220 Elaborar 1 documento que permita evaluar y fortalecer las relaciones políticas y estratégicas de la Administración Distrital con actores de la sociedad civil</t>
  </si>
  <si>
    <t>221 Activar 4 agendas intersectoriales con los actores políticos regionales</t>
  </si>
  <si>
    <t>70 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</si>
  <si>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71 Incrementar a un 90% la sostenibilidad del SIG en el Gobierno Distrital**</t>
  </si>
  <si>
    <t>529 Formular e implementar la política pública de transparencia, gobierno abierto y control ciudadano en las 20 localidades  de la ciudad</t>
  </si>
  <si>
    <t>Planear  la adquisiciòn del 100% de los bienes y servicios requeridos para atender las  necesidades y funcionamiento de la entidad ajustado de acuerdo con la priorizaciòn presupuestal dentro de la vigencia (Plan Anual de Adquisiciones) (Planeaciòn y Contrataciòn)</t>
  </si>
  <si>
    <t>Programaciòn de PAA</t>
  </si>
  <si>
    <t>Se publicò el 10 de enero de 2018</t>
  </si>
  <si>
    <t>Generar las condiciones para el reconocimiento del buen desempeño laboral y profesional de los servidores públicos de la Entidad con el propósito de propiciar una cultura de trbajo orientada a la calidad y productividad, bajo un esquema de mayor compromiso con los objetivos de la Entidad.</t>
  </si>
  <si>
    <t xml:space="preserve">porcentaje de estímulos concedidos a los servidores públicos  </t>
  </si>
  <si>
    <t xml:space="preserve">(# estímulos concedidos / # estímulos solicitados por los servidores) x 100 </t>
  </si>
  <si>
    <t xml:space="preserve">porcentaje de incentivos concedidos a los servidores públicos </t>
  </si>
  <si>
    <t xml:space="preserve">(# incentivos concedidos / # incentivos ofertados para los servidores) x 100 </t>
  </si>
  <si>
    <t xml:space="preserve">línea base de calidad de vida laboral  </t>
  </si>
  <si>
    <t># línea base de calidad de vida laboral</t>
  </si>
  <si>
    <t>PLANEAR LA PROVISIÓN  DEL 100% DE LOS EMPLEOS QUE SE ENCUENTRAN VACANTES, Y QUE SE REQUIEREN  PARA LA ADECUADA PRESTACIÓN DE LOS SERVICIOS.</t>
  </si>
  <si>
    <t>Porcentaje de empleos públicos que se encuentran vacantes identificados.</t>
  </si>
  <si>
    <t>Número de empleos provistos de acuerdo al plan/número total de vacantes identificadas en el plan.</t>
  </si>
  <si>
    <t>Preveer las necesidades de personal con el fin de atender los requerimientos de la Entidad y evitar un impacto negativo en el cumplimiento de la misión.</t>
  </si>
  <si>
    <t>Porcentaje de necesidades de personal detectadas para</t>
  </si>
  <si>
    <t xml:space="preserve">Porcentaje de cumplimiento del PETI </t>
  </si>
  <si>
    <t>Porcentaje de cumplimiento del PETI y el Plan de Gestión del Proceso</t>
  </si>
  <si>
    <t>Porcentaje de cumplimiento del cronograma de seguridad y privacidad de la información</t>
  </si>
  <si>
    <t>Porcentaje de cumplimiento de plan de seguridad y privacidad de información</t>
  </si>
  <si>
    <r>
      <t>No. De</t>
    </r>
    <r>
      <rPr>
        <sz val="16"/>
        <rFont val="Arial Rounded MT Bold"/>
        <family val="2"/>
      </rPr>
      <t xml:space="preserve"> socializaciones</t>
    </r>
    <r>
      <rPr>
        <sz val="16"/>
        <color indexed="10"/>
        <rFont val="Arial Rounded MT Bold"/>
        <family val="2"/>
      </rPr>
      <t xml:space="preserve"> </t>
    </r>
    <r>
      <rPr>
        <sz val="16"/>
        <color indexed="8"/>
        <rFont val="Arial Rounded MT Bold"/>
        <family val="2"/>
      </rPr>
      <t xml:space="preserve">del ideario ético  adelantadas
</t>
    </r>
  </si>
  <si>
    <t>Porcentaje de las personas atendidas que acudieron a los espacios de atención diferenciada</t>
  </si>
  <si>
    <t>(Numero de las personas atendidas, que acudieron a los espacios de atención diferenciada atendidas / Numero total de las personas que acudieron a los espacios de atención diferenciada)*100</t>
  </si>
  <si>
    <t>Plan de acción formulado y  enviado a aprobación del conpes</t>
  </si>
  <si>
    <t xml:space="preserve">Plan de Acción de la Política pública de libertad </t>
  </si>
  <si>
    <t xml:space="preserve">Documento con el reglamento del Comité Distrital de Libertad Religiosa </t>
  </si>
  <si>
    <t xml:space="preserve">Un (1) reglamento del Comité Distrital de Libertad Religiosa   </t>
  </si>
  <si>
    <t>Política Integral de Derechos Humanos del Distrito</t>
  </si>
  <si>
    <t>Sistema Distrital de Derechos Humanos implementado</t>
  </si>
  <si>
    <t xml:space="preserve"> Número de Alcaldías locales que mantienen o incrementan líneas de acción de derechos humanos en el POAL</t>
  </si>
  <si>
    <t>Número de localidades que adoptan el Plan Distrital de Prevención y Protección</t>
  </si>
  <si>
    <t>Porcentaje de implementación de la Ruta intersectorial de prevención, asistencia y protección integral a víctimas de trata</t>
  </si>
  <si>
    <t>Mesa Distrital de Prevención y Protección creada</t>
  </si>
  <si>
    <t>Número de personas atendidas por el programa de protección integral de casa Refugio</t>
  </si>
  <si>
    <t>Número de personas certificadas por el programa de educación en derechos humanos para la paz y la reconciliación en escenarios formales</t>
  </si>
  <si>
    <t>Número de personas certificadas, promocionadas y sensibilizadas en derechos humanos para la paz y la reconciliación a través de medios presenciales o virtuales</t>
  </si>
  <si>
    <t>Número de personas certificadas en D.H. que incluyen tanto servidores públicos como ciudadanía en escenarios informales</t>
  </si>
  <si>
    <t>Porcentaje de implementación de la plataforma para la acción social y comunitaria de las comunidades religiosas</t>
  </si>
  <si>
    <t xml:space="preserve">
Comité Distrital de Libertad Religiosa creado</t>
  </si>
  <si>
    <t>Política pública de libertad religiosa, de culto y conciencia formulada</t>
  </si>
  <si>
    <t>Número de Planes de Acciones afirmativas de grupos étnicos</t>
  </si>
  <si>
    <t>Número de espacios implementados para la atención diferenciada de grupos étnicos del D.C.</t>
  </si>
  <si>
    <t xml:space="preserve"> Número de Asesorías técnicas especializadas en el manejo de relaciones con los actores políticos, económicos y sociales para la formulación de estrategias de concertación con los tomadores de decisiones</t>
  </si>
  <si>
    <t xml:space="preserve"> Número de agendas con acompañamiento sobre procesos de concertación con actores políticos, económicos y sociales para análisis y transformación de problemas</t>
  </si>
  <si>
    <t>Número de procesos electorales apoyados en la Ciudad Bogotá</t>
  </si>
  <si>
    <t>Número de estudios e Investigaciones realizados sobre los asuntos de la Ciudad hacia lo regional</t>
  </si>
  <si>
    <t>Espacios de relacionamiento para el intercambio de necesidades, propuestas y proyectos derivados del proceso de integración regional construidos</t>
  </si>
  <si>
    <t xml:space="preserve"> Porcentaje de conflictos políticos, económicos y sociales atendidos</t>
  </si>
  <si>
    <t xml:space="preserve"> Número de documentos realizados de análisis sobre el panorama político de la administración distrital</t>
  </si>
  <si>
    <t xml:space="preserve"> Estudio realizado de las líneas investigativas que estructuran el Observatorio de Asuntos Políticos desarrollado</t>
  </si>
  <si>
    <t>Documento realizado que permita evaluar y fortalecer las relaciones políticas y estratégicas de la Administración Distrital con actores de la sociedad civil</t>
  </si>
  <si>
    <t>Número de agendas intersectoriales con los actores políticos regionales</t>
  </si>
  <si>
    <t xml:space="preserve"> Número de localidades con Iniciativas implementadas para la protección de derechos humanos</t>
  </si>
  <si>
    <t>Número de movimientos o grupos sociales miembros en la Red de Derechos Humanos</t>
  </si>
  <si>
    <t>Política pública de transparencia, gobierno abierto y control ciudadano en las veinte localidades de la ciudad</t>
  </si>
  <si>
    <t>Porcentaje de avance en la implementación de las Leyes 1712 de 2014 y 1474 de 2011
Línea Base: 40</t>
  </si>
  <si>
    <t>Porcentaje de sistemas de información implementados y optimizado</t>
  </si>
  <si>
    <t>Porcentaje anual de disminución de revocatorias en el Consejo de Justicia de las decisiones provenientes de las Alcaldías Locales
Línea Base: 399</t>
  </si>
  <si>
    <t>Descongestión de Actuaciones administrativas represadas</t>
  </si>
  <si>
    <t>Línea Base: 57.227</t>
  </si>
  <si>
    <t>Descongestión de Actuaciones administrativas represadas
Línea Base: 57.227</t>
  </si>
  <si>
    <t>Porcentaje de implementación de un sistema de información para generar 200 procesos administrativos de policía en expedientes electrónicos</t>
  </si>
  <si>
    <t>ANÁLISIS DE LA VIGENCIA</t>
  </si>
  <si>
    <t>Se realizaron dos (2) eventos relacionados con el nuevo modelo de gestión local en el primer y cuarto trimestre de la vigencia.</t>
  </si>
  <si>
    <t>Durante el cuarto trimestre de la vigencia se realizó un foro sobre el régimen jurídico local.</t>
  </si>
  <si>
    <t>Durante la vigencia se realizaron seis sesiones de la Escuela de Gobierno</t>
  </si>
  <si>
    <t>Durante la vigencia se elaboraron dos proyectos de actos administrativos orientados a mejorar el marco normativo en materia de gestión local</t>
  </si>
  <si>
    <t>Se articuló con los Fondos de Desarrollo Local la ejecución del 100% de las actividades establecidas en el Plan de Implementación del Aplicativo SIPSE Local.</t>
  </si>
  <si>
    <t>Durante la vigencia se desarrollaron cuatro (4) seguimientos a la planeación de los procesos contractuales de los Fondos de Desarrollo Local.</t>
  </si>
  <si>
    <t>Durante la vigencia se realizaron diez (10) seguimientos a las obligaciones por pagar de los Fondos de Desarrollo Local.</t>
  </si>
  <si>
    <t>Durante la vigencia se realizaron dos (2) informes de seguimiento a las acciones de Inspección Vigilancia y Control.</t>
  </si>
  <si>
    <t>Durante la vigencia se realizaron cuatro (4) informes de seguimiento al acompañamiento y avance a la implementación de los fallos del río Bogotá y los cerros orientales.</t>
  </si>
  <si>
    <t xml:space="preserve">Para la vigencia la Dirección para la Gestión Policiva articuló con las Alcaldías Locales y las autoridades competentes, el acompañamiento técnico e institucional, para el desarrollo de 515 acciones Inspección, Vigilancia y Control.  </t>
  </si>
  <si>
    <t>Durante la vigencia se elaboraron dos (2) informes de seguimiento de los avances a la depuración de actuaciones administrativas de los años 2015 y anteriores realizadas por las Alcaldías Locales.</t>
  </si>
  <si>
    <t xml:space="preserve">No. de documentos de alertas tempranas eleborados </t>
  </si>
  <si>
    <t>Durante la vigencia se generaron cuatro (4) informes sobre el estado de cobro persuasivo de las multas impuestas por los Alcaldes Locales.</t>
  </si>
  <si>
    <t>Durante la vigencia se realizaron cuatro (4) mesas de trabajo con las Alcaldías Locales para el fortalecimiento del cobro persuasivo.</t>
  </si>
  <si>
    <t>Durante la vigencia se diseñaron tres (3) estrategias que promovieron el cumplimiento de las normas vigentes por parte de la ciudadanía y que mejoraron la inspección, vigilancia y control por parte de las autoridades a cargo de la SDG.</t>
  </si>
  <si>
    <t>Durante la vigencia se realizaron dos (2) mesas de trabajo con las autoridades a cargo de la SDG con el fin de socializar los lineamientos sobre las funciones de inspección, vigilancia y control.</t>
  </si>
  <si>
    <t>Durante la vigencia se desarrollo un micrositio en la página web de la SDG con la finalidad de visualizar el registro de parques de diversiones en el Distrito Capital para empresarios, ciudadanos y autoridades.</t>
  </si>
  <si>
    <t>Durante la vigencia se proyectaron doce (12) resoluciones de pago de los servicios extra prestados por los delegados para la supervisión de la Secretaría dentro del mes y medio siguiente a la prestación de los mismos.</t>
  </si>
  <si>
    <t>Durante la vigencia se atendieron 1362 solicitudes de delagados y se crearon 3770 delegaciones para atenderlos, se respondieron el 100% de la solicitudes de asignación de delegados en el término de ley.</t>
  </si>
  <si>
    <t>Durante la vigencia se atendieron 97 solicitudes de concepto previo favorable de Juegos de Suerte y Azar, el 100% de las solicitudes en el término de ley.</t>
  </si>
  <si>
    <t>Durante el periodo se respondieron el 100% de las solicitudes (240) de registro de atracciones y dispositivos de entretenimiento en termino de ley.</t>
  </si>
  <si>
    <t>Durante la vigencia se atendieron 148 solicitudes de trámite de autorización de concursos de habilidad y destreza, se respondieron el 100% de las  en el termino de ley.</t>
  </si>
  <si>
    <t>Durante la vigencia se diseñó una estrategia para el fortalecimiento del control urbanístico y defensa del especio público en relación a las ocupaciones informales en los cerros orientales y rio Bogotá.</t>
  </si>
  <si>
    <t>Durante la vigencia se elaboró un mecanismo para el reporte automatizado de la gestión de las autoridades a cargo de la Secretaría de Gobierno.</t>
  </si>
  <si>
    <t>Durante la vigencia se cumplió el 100% del plan de trabajo programado en el Consejo de Justicia.</t>
  </si>
  <si>
    <t>Avocar el 85% de las actuaciones policivas recibidas por parte de las Inspecciones de Policía radicadas durante el año 2.018</t>
  </si>
  <si>
    <t>Durante la vigencia las Inspecciones de Atención prioritaria conocieron 18.869, de las cuales 18.061 fueron avocadas por estos para su tramite.</t>
  </si>
  <si>
    <t>Durante la vigencia se respondieron el 100% de las solicitudes de actividades de aglomeración que se efectuaron a través del SUGA y que fueron de competencia de la Dirección Juridica dentro de los 15 días hábiles al cumplimiento de la ley.</t>
  </si>
  <si>
    <t>Durante la vigencia se ejecutoriaron 1485 resoluciones proferidas por el Secretario Ditrital de Gobierno que aplican las sanciones por comparendo ambiental.</t>
  </si>
  <si>
    <t>Documento durante el 2018, denominado “balance general” el cual tomó como referencia diferentes productos elaborados por el Observatorio de Asuntos Políticos, como: reportes, informes, presentaciones, documentos de análisis y otros.</t>
  </si>
  <si>
    <t>Para la vigencia 2018 se creó una herramienta con base en la información recolectada de los diferentes mecanismos de acción política que permite la caracterización de actores políticos y sociales. La metodología llevada a cabo contó con el modelado de datos, tipificación de categorías temáticas y actores políticos, unificación de matrices para registro y analítica en línea, carga de datos históricos 2016-2018 y reportes por demanda y para documentos especializados de panorama político.</t>
  </si>
  <si>
    <t>Además de los procesos electorales previstos inicialmente, se acompañó el proceso de Consulta Popular Anticorrupción, con buenos resultados; y la actualización de los puestos de votación, incluyendo 174 distribuidos en las 20 localidades, que funcionarán para el proceso electoral de 2019.</t>
  </si>
  <si>
    <t>Se cumplió con la entrega de las 3 agendas que nos permitieron interactuar y mantener una comunicación permanente con las 20 localidades y sus ediles. Se iniciaron gestiones que constituyen agendas para desarrollar en 2019.</t>
  </si>
  <si>
    <t xml:space="preserve">Respecto a los trámites con el Concejo:
Durante el año 2018 se radicaron  536 Proyectos de Acuerdo, así:                                                                                                                                                                • Sesiones Ordinarias de Febrero:  135 proyectos de Acuerdo.
• Sesiones Ordinarias de Mayo:  132 proyectos de Acuerdo.
• Sesiones Ordinarias de Agosto:  120 proyectos de Acuerdo.
• Sesiones Ordinarias de Noviembre: 149 proyectos de Acuerdo.
De estos Proyectos de Acuerdo radicados, al 100%, se les realizó el respectivo trámite, en cuanto a designación de sectores a conceptuar y sector coordinador, solicitud de comentarios de carácter jurídico, técnico y financiero a las entidades pertinentes.
---Durante el 2018 se realizaron y radicaron en el Concejo de Bogotá D.C., 328 posiciones unificadas de la Administración, incluyendo segundos debates.     
Respecto a los trámites de Control Político: 
Durante el año 2018, el Concejo de Bogotá aprobó 760 proposiciones, de las cuales, en 218 proposiciones fue citado el Secretario Distrital de Gobierno. Al 100% de las proposiciones en las que fue citado el Secretario se les dio respuesta dentro de año 2018 y en los términos establecidos por la Ley.
Respecto a los trámites con el Congreso:
Con respecto a la gestión adelantada en cumplimiento de proyectos de Ley o Acto Legislativo radicados  en el Congreso de la Republica, se  priorizan 52   proyectos de ley y se  realiza 17 posiciones unificadas de la administración para remitir al congreso.
Con respecto a la gestión adelantada en cumplimiento de proposiciones aprobadas y que se realizaron en el Congreso de la Republica durante el año 2018  realizado por el Equipo Congreso de la Dirección de Relaciones políticas a través de los 20 requerimientos hechos al Alcalde Mayor de Bogotá y al Secretario de Gobierno por medio de invitaciones, audiencias públicas y citaciones a debates de control político </t>
  </si>
  <si>
    <t xml:space="preserve">El documento DTS, relacionado con las líneas de investigación fue elaborado y puesto a consideración de la Oficina Asesora de Planeación, quien consideró necesario realizar algunos ajustes en términos de convertir los lineamientos tratados en un Manual del Observatorio de Asuntos Políticos, así como el cumplimientos de los lineamientos de la Red Distrital de Observatorios.
Por lo anterior, en el mes de diciembre de 2018, la Oficina Asesora de Planeación, aprobó el documento, que luego fue puesto en consideración la comisión sectorial, la cual lo aprobó, para dar paso a su radicación en la Secretaría Distrital de Planeación.
</t>
  </si>
  <si>
    <t xml:space="preserve">Las ventajas y beneficios que ofrece la elaboración del libro sobre el Área Metropolitana, junto con la versión final del libro 1 sobre “Bogotá: integración regional y competitividad”, es que le permite a las autoridades públicas y privadas que participan directamente en el proceso contar con información y análisis para tomar mejores decisiones. 
A la ciudadanía que al conocer los textos, ello le permite elevar la calidad de la participación para ayudar en la construcción de soluciones colectivas y entender que una cosa es la participación ciudadana en la “politycs” (política electoral) y otra en la “policies”. (Política pública).
</t>
  </si>
  <si>
    <t>Durante la vigencia se brindó orientación al 100% de las personas que acudieron  a la Dirección de DDHH, para la  promoción y garantía de  sus derechos.</t>
  </si>
  <si>
    <t>Duarnte la vigencia se  atendieron y/o protegieron el 100% de las  personas que demandaron los servicios de la oferta institucional para la atención y/o protección de los derechos de la población LGBTI, VTP y Defensores y Defensoras de DDHH.</t>
  </si>
  <si>
    <t>Durante la vigencia 2018 se cumplió con la elaboración del Manual del Sistema Distrital de Derechos Humanos, donde se contempla la articulación el alcance del Sistema en relación con la Política Pública Itegral de Derechos Humanos, la aplicación del enfoque de derechos y el enfoque difrencial;  y la interacción del Sistema con diferentes actores del orden local, Distrital y Nacional</t>
  </si>
  <si>
    <t>Durante la vigencia 2018 se construyó el Plan de Acción de la Política Pública Integral de Derechos Humanos. Este documento contempla la participación de 14 sectores de la administración con productos o acciónes que den respuesta a las problemáticas planteadas por la política.</t>
  </si>
  <si>
    <t>Durante el año 2018 se cumplió con la implementación del 40% programado de los 20 Planes de Intervención Local en Derechos Humanos, cumpliendo la meta programada.
Fuente: Vicky Cogua - Dirección de DDHH</t>
  </si>
  <si>
    <t>Durante el año 2018 se garantizó la articulación con la secretaría técnica de los espacios de coordinación interinstitucional poblacionales, se cumplió las metas de los planes de acción poblacionales de las políticas públicas poblacionales de: adultez, persona mayor, niños, niñas y adolescentes, juventud, personas con discapacidad, prevención de maternidades y paternidades tempranas, habitante de calle y LGTBI. Avanzando en el 100% programado como cumplimiento de las metas asociadas a la oferta y competencia de la Dirección de Derechos Humanos. Cumpliendo las metas programadas en los planes de acción poblacionales.
Fuente: Vicky Cogua - Dirección de DDHH</t>
  </si>
  <si>
    <t>Durante el año 2018 se garantizó la articulación con las entidades competentes en la garantía de los derechos poblacionales para los enfoques poblacionales y sectoriales de prostitución, mujer y género y nuevas masculinidades. Así mismo, se avanzó en la implementación de la estrategia de acompañamiento técnico y coordinación interinstitucional en Derechos Humanos, logrando el 100% del cumplimiento programado para acciones asociadas a la oferta y competencia de la Dirección de Derechos Humanos. En el archivo de la Dirección podrá evidenciar las actas que dan cuenta de la articulación realizada con las entidades. cumpliendo las metas programadas en la estrategia de acompañamiento poblacional.</t>
  </si>
  <si>
    <t xml:space="preserve">Según contrato 671-2017 celebrado entre la Secretaría Distrital de Gobierno y el Instituto Interamericano de Derechos Humanos se realizó la construcción de los temas del módulo de policía con la siguiente estructura: 
I. Función Policial en un Estado Democrático.
II. Función Policial y Derechos Humanos.
III. Función Policial y Personas Sexualmente Diversas
IV. Los derechos humanos de las comunidades étnicas
V. Función Policial y personas con discapacidad
Para su implementación, se realizó un piloto -con los territoriales de Diálogo Social, Asuntos étnicos y de la Dirección de DD.HH. a través de la plataforma Moodle de la Secretaría de Gobierno. Cada módulo tiene una duración de 10 horas semanales para un total de 50 horas académicas. Este curso brinda una profundización de los conceptos, generalidades, normatividad nacional e internacional, así como algunos ejercicios prácticos – colaborativos, para que el estudiante aterrice al escenario local todo lo relacionado con la garantía de los Derechos Humanos y los procedimientos policivos establecidos para los sectores de grupos étnicos y LGBTI al igual que para personas con discapacidad.
</t>
  </si>
  <si>
    <t>La meta se cumplió en un 100% con los dos infromes consolidados por cadad  Plan Integral de Acciones Afirmativas para las comunidades  Afrodescendientes, Indígenas y Gitanas y  Raizal, donde se expone el nivel de implementación que realizó cada Sector Administrativo Distrital </t>
  </si>
  <si>
    <t>Esta meta se cumplió con un porcentaje de ejecución igual al  332%, superando lo planeado, optimizando los recursos, es de señalar el compromiso de las personas encargadas y las alianzas interinstitucionales que se lograron para poder llegar a un número mayor de población conocedora de la cosmogonía de los grupos étnicos </t>
  </si>
  <si>
    <t>Esta meta se cumplió a cabalidad y hoy se cuenta con un módulo sobre Asuntos étnicos, dirigido al personal de la Policía Nacional.</t>
  </si>
  <si>
    <t>En esta meta se implementó el 100% de las fases de ejecución de la campaña RacisNO, logrando que más ciudadanos Bogotanos se sensibilicen contra toda forma de Discriminación racial. </t>
  </si>
  <si>
    <t>Esta meta se cumplió con la implematación de cada uno de slo servicios expuestos den los instructivos de los espacios de atención diferenciada CONFIA y Casa del Pensamiento Indígena CONFIA DHH-FPD-IN008 y Casa del Pensamiento Indígena -DHH-FPD-IN009, del Sistema Integrado de Gestión </t>
  </si>
  <si>
    <t>Dentro de los avances y logros acumulados encontramos la progresiva consolidación del plan de acción de la Política Pública Distrital de Libertades Fundamentales de Religión, Culto y Conciencia va demarcando el derrotero operativo que ha de orientar el desempeño misional de la Subdirección de Asuntos de Libertad Religiosa y de Conciencia durante los próximos diez años.</t>
  </si>
  <si>
    <t xml:space="preserve">Durante la vigecia se formuló el Reglamento del Comité Distrital de Libertad Religiosa   </t>
  </si>
  <si>
    <t>Durante la vigencia se realizaron tres (3) sesiones del Comité Distrital de Libertad Religiosa : 
1.    Una en el mes de mayo, mediante las cuales se realizó la preparación a la instalación y se realizo el primer acercamiento a la propuesta de  reglamento del Comite Distrital de Libertades Religiosas.
2. Una en el mes de Septiembre 2018 , el  cinco (5) de septiembre en las Aulas Barulé de la Alcaldía Mayor de Bogotá.
3. Una el dia 06 de diciembre de 2018.
Se anexan registors de asitencia.  </t>
  </si>
  <si>
    <t xml:space="preserve">En la vigencia 2018 se cumplio la meta,  con un (1) documento  que contiene  el diseño de la arquitectura de la plataforma para la acción social y comunitaria de las comunidades religiosas. Dicho documento  es un producto  final del Contrato Interadministrativo Nº 593 de 2017 Suscrito entre el Distrito Capital -Secretaría de Gobierno- y la Universidad Nacional de Colombia, cuyo  objeto  fué "Brindar asistencia técnica y acompañamiento en la creación e implementación de una plataforma interreligiosa para la acción social y comunitaria, orientada a la articulación y cualificación de los esfuerzos que, en dicho ámbito, adelantan las diferentes entidades religiosas de la ciudad de Bogotá".                                                                                                                 Este  informe  está dividido en tres partes: En la primera (Fase 1), se presentan los lineamientos y las recomendaciones que permitieron identificar la población y problemática alrededor de las cuales se consideró estratégico organizar la primera etapa de la Plataforma Interreligiosa para la Acción Social (PIRPAS). En este apartado, se presentan los lineamientos para la selección e invitación de los primeros integrantes de la PIRPAS, y para la definición de los roles y aportes de cada uno de ellos. En la segunda parte (Fase 2), se hacen recomendaciones para la definición de estrategias que permitan la construcción de capital social entre los miembros de la PIRPAS. Asimismo, se ofrecen recomendaciones para la definición de una agenda de actividades, y para la concertación de una estrategia de gestión del conocimiento, que permitan consolidar la PIRPAS. En la tercera parte (Fase 3), se recomienda un conjunto de indicadores que permitan evaluar y monitorear la PIRPAS y medir sus beneficios e impactos. Por medio de estos indicadores se presenta una evaluación de la primera etapa de la PIRPAS, que puede entenderse como línea base para la medición de su evolución
y de las etapas subsiguientes. Asimismo, y como producto de un proceso de concertación con los
miembros fundadores de la PIRPAS, se presentan algunas estrategias y compromisos que permitan la sostenibilidad de la PIRPAS en el largo plazo, y la definición de posibles etapas subsiguientes de la misma. brevemente los productos o avances realizados durante el trimestre expresados 
..........................La evaluación  de la Plataforma Interreligiosa Para la acciòn social y comunitaria de las comunidades religiosas (PIRPAS),  debe juzgarse como positiva.  43 organizaciones han participado de las actividades organizadas por la (PIRPAS), particularmente en el FORO LAS VOCES DE LAS NIÑAS, NIÑOS Y ADOLESCENTES: DESAFÍOS PARA EL SECTOR RELIGIOSO y en el DIPLOMADO: BIENESTAR Y PROTECCIÓN DE LA NIÑEZ. Además, ya sea de manera verbal en las reuniones ordinarias de la PIRPAS, o a través de su compromiso con las actividades, cada una de estas 43 organizaciones ha manifestado su interés de pertenecer a la plataforma. 69 De estas 43 organizaciones, 21 son OSR (organizaciones del sector religioso, es decir, comunidades de fe, iglesias, denominaciones o confesiones) y 22 son OSIR (organizaciones sociales de inspiración religiosa, como fundaciones, u ONG). Finalmente se logró a través de esta etapa de la plataforma interreligiosa para la acción social una articulación entre las organizaciones de inspiración religiosa y la institucionalidad que favorece los grupos poblacionales del sector religioso, lo que impacta en la tercera  LINEA ESTRATEGICA DE ARTICULACIÓN Y FORTALECIMIENTO DE INICIATIVAS DE PAZ Y PROCTOS SOCIALES PROVENIENTES DEL SECTOR RELIGIOSO, ORGANIZACIONES DE LA SOCIEDAD CIVIL, ORGANISMOS DE COOPERACIÓN INTERNACIONAL Y EL ESTADO, en el entendido que la ciudad se ve afectada por múltiples problemáticas sociales en la que intervienen las comunidades religiosas mediante su trabajo en promoción de paz, convivencia armónica y reconciliación. 
</t>
  </si>
  <si>
    <t>Se formularon tres estrategias de pactos ciudadanos, DECIDO SER y Dialogaton en las cuales  participaron ciudadanos y integrantes vinculados a la Red Distrital de Derechos humanos, diálogo y convivencia</t>
  </si>
  <si>
    <t xml:space="preserve">Este documento se convierte en una guía para que los profesionales territoriales refuercen y a la vez tengan una gama de actividades para aplicar en territorio con el fin de generar una nueva versión mejorada del mismo. </t>
  </si>
  <si>
    <t>Se elaboró el plan de acción de la Red tomando como referencia los seis (6) fines estratégicos para desarrollarlos con la activa participación de los colectivos vinculados a la Red</t>
  </si>
  <si>
    <t xml:space="preserve">Consolidación de la Red Distrital de Derechos Humanos, Dialogo y Convivencia en el territorio contando con la programación de actividades para el desarrollo de los fines estratégicos que contempla la Resolución 617 de 2017. </t>
  </si>
  <si>
    <t xml:space="preserve">Durante la presente vigencia se trabajo en la caracterización y mapeo de actores sociales logrando registrar 414 actores sociales siendo el insumo principal para los 21 mapas . </t>
  </si>
  <si>
    <t>Se construyo las instrucciones de iniciativas ciudadanas, el cual se encuentra publicado en el proceso de Convivencia y diálogo social con código DHH-CDS-IN002</t>
  </si>
  <si>
    <t xml:space="preserve">De acuerdo a lo programado y lineamientos de la Subsecretaria para la Gobernabilidad y Garantía de Derechos se formularon 20 planes de gestión local. </t>
  </si>
  <si>
    <t xml:space="preserve">En el marco de la implementación de  los Planes de Intervención Local se adelantaron 7 líneas de acción de las cuales la primera es la puesta en marcha de 20 iniciativas locales 1 por localidad,  en el cumplimiento de esta meta se ejecutaron 20 iniciativas en 19 localidades, 2 en san Cristóbal y no logró clasificar ninguna iniciativa para la localidad de Puente Aranda, Las iniciativas ciudadanas implementadas para el 2018 beneficiaron a 2.554 personas en 19 de las 20 localidades de la ciudad.  Desde el equipo territorial  se acompañaron las acciones para la puesta en marcha del plan de acción de Red Distrital de DDHH Convivencia y Diálogo Social, en la tercera Línea de acción se caracterizaron 414 actores, para la línea de Articulación Interinstitucional se acompañó la realización de 148 sesiones de los Comités Civiles de convivencia en las localidades, y se participó a demanda de espacios de articulación interinstitucional priorizados tales como COLMYG, CLIP, Consejos locales de Gobierno y Consejos de Seguridad. para el caso de Cultura Ciudadana se articuló en el marco de la Implementación de la Estrategia de Pactos la realización de Acciones comunicativas de Cultura ciudadana. En materia de Formación en Derechos Humanos y Convivencia el equipo territorial con la metodología diseñada por el equipo GAPP adelantó la sensibilización de  2.364  en convivencia y resolución de Conflictos y finalmente en la Línea de acción  implementación de pactos se logró la Suscripción de 15 Pactos de 40 programados, es de anotar que la no suscripción de los demás pactos obedeció a dinámicas del orden local, dificultades no subsanadas en las comunidades, falta de compromiso interinstitucional o falta de recursos para adelantar las acciones previas tales como: Murales, semillas, y otros requerimientos surgidos como necesidad por parte de los actores involucrados en los pactos. </t>
  </si>
  <si>
    <t>Durante el segundo trimestre se depuró 1 pasivo exigible, finalizando así la depuración de los 5 pasivos exigibles constituidos como consecuencia de la NO liberación o pago de los compromisos que eran reservas presupuestales en la vigencia 2017.
De esta forma se da cumplimiento a esta meta antes de lo estimado.</t>
  </si>
  <si>
    <t>Con corte al 31 de diciembre de 2018 se giraron $ 9,245,872,476 de los $9.384.830.509,80 constituidos como reservas definitivas, lo cual representa el 98,52% de giro efectivamente realizado, superando de esta manera la meta establecida para el trimestre y la vigencia.</t>
  </si>
  <si>
    <t>Se realizaron tres campañas de divulgación asociada a la presentación de cuentas: 1)Tips para tener en cuenta en la correcta presentación de soportes;2) video  en el cual se presentan los requisitos para la adecuada presentación de cuentas de prestación de servicios personales; 3) video de los errores comunes en la presentación de cuentas de prestación de servicios personales</t>
  </si>
  <si>
    <t>Durante la vigencia se realizó el pago de las cuentas de prestación de servicios personales (profesionales y de apoyo a la gestión) en 3.37 días hábiles contados a partir del siguiente día hábil a la fecha de cargue de los soportes con pleno cumplimiento de requisitos.</t>
  </si>
  <si>
    <t>Se realizaron dos jornadas de atualización con las Alcaldías locales, la primera fue el día 29 de mayo de 2018 en la cual se contó con 52 asistentes y la segunda se realizó el día 28 de agosto de 2018 la cual contó con 31 asistentes.</t>
  </si>
  <si>
    <t>En compañía de la Subsecretaría de Gestión Institucional se elaboró un documento informe sobre las liquidaciones realizadas en la Entidad. En este se identificó la línea base de los contratos a liquidar, que corresponden a un total de 179  contratos desde la vigencia 2015 al 2017.</t>
  </si>
  <si>
    <t>Para la vigencia del 2018 se realizaron 180 liquidaciones. Es de anotar la base de cálculo varía mes a mes en relación a los contratos que van terminando; por esto, actualmente la línea base está en 218 contratos a liquidar. Como acumulado de liquidaciones realizadas durante el año 2018 están 185 contratos.
Las anteriores cifras dan como resultado el 88% de contratos liquidados durante la vigencia 2018 respecto a la actualización de la línea base con las terminaciones anticipadas.</t>
  </si>
  <si>
    <t>Durante la vigencia se radicaron  (771) procesos, los cuales correpondes (contratación directa, Licitación Pública, Selección  Abreviada Menor Cuantía, Subasta Inversa y Mínima Cuantía</t>
  </si>
  <si>
    <t>Se realizaron procesos de capacitación a los supervisores, interventores y contratistas en relación al funcionamiento de la Plataforma SECOP II, manual de supervisión e interventoría, Modalidades de contratación, suspensión de contratos entre otros</t>
  </si>
  <si>
    <t xml:space="preserve">Se realizó la inclusión de la Guía  de Contratación Sostenible a 33 procesos de contratación. </t>
  </si>
  <si>
    <t>Se  realizaron los (3) apoyos técnico profesionales mediante comité operativo y de obra  con el fin  de verificar el avance de las obras y detectar el estado actual y los pendientes de las actividades  y desarrollo de la obra civil de las sedes: Fontibón, Usme, Ciudad Bolívar, Teusaquillo, Tunjuelito y Puente Aranda. Adicionalmente se realizó seguimiento de los procesos de contratación de diseño y obra, y/o adquisición de predios, de sedes de las alcaldías locales de: Santa Fe, San Cristóbal, Kénnedy, Los Mártires y La Candelaría.</t>
  </si>
  <si>
    <t>Se realiza  modificación de  la Resoluciones  Nos. 2393 Dic de 2016, 1148 Oct 2017 y 2213 Dic 2017, mediante Resolución 0255 del  15 de Junio de 2018 obedeciendo a la  rectificación de  depuración,  se evidencia que se dan de baja elementos correspondientes a contratos de comodato del FVSL por tanto en Comité Coordinador de Inventarios se determina  dicho acto administrativo. Se clasificaron los bienes a dar de baja, entre los que se encuentran:  
2978 licencias</t>
  </si>
  <si>
    <t>Se construyó una matriz con los gastos generados mensualmente durante la vigencia, relacionados con: Servicios públicos, mantenimiento de vehículos oficiales del nivel central, cafetería y aseo, papelería, vigilancia, extintores, fotocopiado y ascensores.</t>
  </si>
  <si>
    <t xml:space="preserve">Se realizó el cambio de 998 luminarias, de fluorecentes T5 y lámpara redonda para bombillo ahorrador, a tipo LED.
El cambio se llevó a cabo en el edificio Bicentanario y el Despacho de la SDG.
</t>
  </si>
  <si>
    <t xml:space="preserve">Se desarrolló calibración de los sistemas push de los sanitarios del Edificio Bicentenario, esta actividad fue desarrollada por el personal de mantenimiento de la Dirección Administrativa. </t>
  </si>
  <si>
    <t>Se realizó entrega de material aprovechable a la Asociación de recicladores.
Así mismo, se entregaron  residuos peligrosos como bombillas y tóner a los gestores autorizados en la reciclaton que programó la Secretaría Distrital de Ambiente.</t>
  </si>
  <si>
    <t>Se calculó la huella de carbono de la entidad, empleando como fuente de información  el consumo de energía y combustible con corte a octubre de 2018, empleando la metodología de GHC Protocol y la Cámara de Comercio de Bogotá.</t>
  </si>
  <si>
    <t>Durante la vigencia la Subsecretaría de Gestión Institucional realizó seguimiento periódico al cumplimiento del PAA, de lo que queda como soporte los informes de seguimiento contractual y presupuestal adelantados por el equipo de Gestores de Proyectos.
Como estos informes se realizan y/o actualizan cada semana, como soporte de cumplimiento de la meta se adjunta el informe de la última semana de cada mes del trimestre.</t>
  </si>
  <si>
    <t xml:space="preserve">Se adelantó seguimiento del cumplimiento total de los comproisos concertados con las organizaciones sindicales y los delegados de la administración. </t>
  </si>
  <si>
    <t>Según el PREDIS en la ejecución presupuestal de los proyectos de inversión gerenciados por la Subsecretaría de Gestión se obtuvieron los siguientes porcentajes:
Proy. 1120: 99,76% 
Proy. 1128: 99,93%</t>
  </si>
  <si>
    <t>Realizar seguimientos mensuales (12) al cumplimiento de las metas proyecto y metas plan de Desarrollo de los proyectos de inversión gerenciados por la Subsecretaría de Gestión Institucional.</t>
  </si>
  <si>
    <t>Se realizaron los seguimientos correspondientes a las metas de los proyectos de inversión, labor a cargo del grupo de gestores de proyectos de inversión.</t>
  </si>
  <si>
    <t>La Subsecretaría de Gestión Institucional da cumplimiento a esta meta  con la elaboración del documento de medidas de lucha contra la corrupción. La documentación de estas medidas tiene el propósito de registrar las acciones estratégicas empleadas por la Entidad en la lucha contra la corrupción y su compromiso permanente hacia una gestión transparente</t>
  </si>
  <si>
    <t>Sumatoria de procesos disciplinarios  impulsados y terminados durante la vigencia 2018</t>
  </si>
  <si>
    <t>Durante la vigencia se impulsaron y terminaron 746 procesos disciplinarios, superando así la meta programada de 650</t>
  </si>
  <si>
    <t>Durante la vigencia se realizaron 12 charlas preventivas a los servidores públicos de la SDG especialmente de las alcaldías locales</t>
  </si>
  <si>
    <t>Se desarrolló al 100% las actividades definidas en el plan Anual de AuditorÍa 2018 de acuerdo a las fechas establecidas</t>
  </si>
  <si>
    <t>Realizar 3 seguimientos a la gestión de riesgos de corrupción en la vigencia, para sector central y localidades</t>
  </si>
  <si>
    <t xml:space="preserve">Nro de seguimientos realizados </t>
  </si>
  <si>
    <t>Total de seguimientos realizados en la vigencia</t>
  </si>
  <si>
    <t>Se realizón los  seguimienos a la gestión de riesgos de corrupción para el nivel central y alcaldías locales</t>
  </si>
  <si>
    <t>Realizar revisión y depuración del plan de mejoramiento institucional del nivel central y local en el 100% de los procesos y dependencias</t>
  </si>
  <si>
    <t>Porcentaje de procesos con revisión y depuración de sus planes de mejoramiento</t>
  </si>
  <si>
    <t>Número de procesos con revisión y depuración de sus planes de mejoramiento / Total de procesos central y local</t>
  </si>
  <si>
    <t xml:space="preserve">En período se desarrolló la depuración de 20  procesos u alcaldías locales por depurar, presentando los resultados de la depuración de los planes de mejoramiento en las reuniones con los promotores de mejora 
Los resultados del ejercicio de depuración de planes de mejoramiento, se realizó en el Comité de Coordinación de Control Interno, en la sesión del 18 de mayo de 2018, en esta sesión se aprobó la depuración de los planes. 
</t>
  </si>
  <si>
    <t>Se realizaron actividades para el fomento de la cultura del autocontrol, mediante las reuniones con los promotores de mejora del nivel central y alcaldías locales, desarrollando talleres de sensibilización acompañadas de video institucional, piezas de comunicación, juegos didácticos entre otros.</t>
  </si>
  <si>
    <t>Para el segundo trimestre de la vigencia se realizó un mapa de generación del conocimiento de la entidad de acuerdo al modelo de operación por procesos vigentes.</t>
  </si>
  <si>
    <t>Para el primer trimestre se realizó una metodología para la identificación de los flujos del conocimiento</t>
  </si>
  <si>
    <t>Se realizó el análisis en el 100% de las buenas prácticas por los procesos y Alcaldías Locales en la Herramienta de gestión Agora</t>
  </si>
  <si>
    <t>El proceso realizó para el tercer trimestre la postulación a un premio de innovación en la gestión pública</t>
  </si>
  <si>
    <t>El grupo de Representación Judicial y Extrajudicial durante la vigencia 2018 ejecuto 685 procesos lo que arroja un cumplimiento del 100% de la meta.</t>
  </si>
  <si>
    <t>La Dirección Jurídica trámita y responde de fondo derechos de petición en cada uno de sus grupos, durante la vigencia 2018 se tramitaron 98 derechos de petición lo que arroja un cumplimiento del 100%.</t>
  </si>
  <si>
    <t xml:space="preserve"> Durante la vigencia el proceso ejecuto 23 expedientes disciplinarios de segunda instancia a través del abogado Oswaldo Hernan Suarez,   lo que arroja un cumplimiento del 100% de la meta.</t>
  </si>
  <si>
    <t xml:space="preserve">Durante la vigencia 2018 se trabajaron 160 viabilidades jurídicas durante los  trimestres, lo que arroja un cumplimiento del 100%  de la meta </t>
  </si>
  <si>
    <t xml:space="preserve">Durante la vigencia 2018 se realizaron las dos sensibilizaciones planteadas en el plan de gestión lo que arroja un cumplimiento del 100% de la meta. </t>
  </si>
  <si>
    <t>Durante la vigencia 2018 se trabajaron y contestaron 2064 tutelas   lo que arroja un cumplimiento del 100%  de la meta</t>
  </si>
  <si>
    <t xml:space="preserve">Durante la vigencia 2018 se trabajaron 204 conceptos jurídicos  lo que arroja un cumplimiento del 100%  de la meta </t>
  </si>
  <si>
    <t xml:space="preserve">Durante la vigencia 2018 se revisaron en la Dirección Jurídica 329 documentos los cuales fueron remitidos al despacho para la firma del secretario. </t>
  </si>
  <si>
    <t>Mediante el  Acuerdo 07  de 2018, el Consejo Distrital de Archivos de Bogotá, convalida las TRD de la entidad con los correspondientes ajustes realizados. Las tablas de retención se encuentran publicadas en la pégina web de la SDG</t>
  </si>
  <si>
    <t xml:space="preserve">Se realizaron las fichas de valoración de las dependencias misionales, las cuales son el insumo principal para la elaboración de las TRD, identificando las serie y subserie para la construcción de la TRD
Las 5 dependias intervenidas con las actualización fueron: 
1. Dirección de convivencia y diálogo social, 2.Dirección de gestión del talento humano, 3.Subdirección de asuntos de libertad religiosa y conciencia, y 
4.subdirección de asuntos étnicos; basandose en los porcedimientos e instrucciones de cada uno para actualizar las TRD. 
Adicionalmente se actualizaron las TRD de las dependencias de apoyo: 
5.Oficina asesora de comunicaciones
6. Dirección financiera </t>
  </si>
  <si>
    <t xml:space="preserve"> La  Politica de Gestión Documental fue presentada  a comité de archivo y adoptada mediiente Resolución  0269 del 25 de Junio de 2018.  </t>
  </si>
  <si>
    <t>Se realizó aplicación de instrumento de medición Clima a 1406 servidores de Planta y Contratistas de 20 Localidades, 7 Grupos del Nivel Central y 1 jornada en el Concejo de Justicia.</t>
  </si>
  <si>
    <t xml:space="preserve">Se realizaron 10 capacitaciones de gestión documental, tablas de retención documental y su implementación  a los funcionarios de las alcaldias  Locales  y  dependencias de Nivel Central.  Las actas  reposan en el archivo de gestión del grupo de gestión documental.
</t>
  </si>
  <si>
    <t>Se realizaron 3 jornadas de inducción a los nuevo servidores de la SDG respecto al marco estratégico de la entidad y demás actualización normativa</t>
  </si>
  <si>
    <t>Se desarrollaron 26 actividades que implicaron la intervención en el  siguiente ámbito: Familiar, deportivo, fortalecimiento de competencias del ser, actividades creativas y culturales, días especiales, estímulos e incentivos entre otros.</t>
  </si>
  <si>
    <t>Se incrementó el N° de actividades realizadas durante el 2018 en comparación con las efectuadas en el 2017, tanto en las Áreas de Capacitación, donde se incremento la oferta de 271 cupos en actividades de formación a 1220. En lo que respecta a actividades de intervención respecto a Clima Organizacional, el número de las mismas tambien aumento en relación con las del año anterior con actividades como Cafe Bit o Reconectate con tu Esencia. En cuanto a Seguridad y Salud en el Trabajo, este año se realizaron "Pausas por tu Bienestar" en las 20 Localidades y en el Nivel Central, actividad que no se llevó a cabo en el 2017, por lo que se estima que la participación de los servidores se incrementó de manera sustancial en este aspecto.</t>
  </si>
  <si>
    <t xml:space="preserve">Se realizó la intervención mediante actividades y talleres como café bit, </t>
  </si>
  <si>
    <t>Se realizaron 16 procesos de formación relación a cursos de ofimatica y aplicativos transversales de la entidad</t>
  </si>
  <si>
    <t>Se realizaron 9 procesos de formación de acuerdo a los requerimientos exigidos</t>
  </si>
  <si>
    <t>Se adelanaron 20 procesos de común acuerdo con diferentes sectores del distrito y del nivel nacional como es el SENA,DASCD, Veeduría entre otros para fortalecer las competencias de los servidores públicos de la SDG</t>
  </si>
  <si>
    <t>Se desarrollaron 3 actividades de divulgación del SSST relacionada  a la semana de la salud y seguridad de los conductores de la SDG</t>
  </si>
  <si>
    <t>El 10 de diciembre de 2018 se divulgó la convocatoria a las elecciones de Representantes de los Servidores ante el Comité de Convivencia Laboral.</t>
  </si>
  <si>
    <t>Se realizaron 6 socializaciones a los serviores de la SDG junto con los Gestores de Integridad divulgando los valores del Código de Integridad</t>
  </si>
  <si>
    <t>Se realizaron 41 jornadas de sensibilización a los serviores públicos de la SDG enfocado en la improtancia del autocuidado y pausas activas</t>
  </si>
  <si>
    <t>Se adelantaron 31 procesos de encargo durante la vigencia 2018.</t>
  </si>
  <si>
    <t>Durante el I trimestre se estructuró el Plan Institucional de Desarrollo Organizacional, el cual contempla las actividades de las Áreas de Capacitación,  Bienestar, Seguridad Social y Seguridad y Salud en el Trabajo.</t>
  </si>
  <si>
    <t>Se elaboró estudio técnico para la modificación de la planta de las Localidades con enfasis en la Gestión de las Inspecciones de Policía.</t>
  </si>
  <si>
    <t>Durante la vigencia 2018 el equipo de proyectos atendió los siguientes requerimientos:
1) Se recibieron 1185 solicitudes de procesos de viabilidad, las cuales fueron verificadas y conllevaron a la expedición de 1185 viabilidades por la OAP
2) Se tramitaron 253 solicitudes de modificaciones presupuestales entre actividades en el sistema de información SIPSE, correspondiente a los proyectos de inversión 1094, 1120, 1128, 1129 y 1131. 
3) Se realizaron 9 mesas técnicas de seguimiento a los proyectos de inversión. Adicionalmente, se realizaron 46mesas con gestores y equipos técnicos; para la construcción y/o retroalimentación a las hojas de vida correspondientes a las metas PDD, así como el seguimiento verificación de alertas, hojas de vida e informes, Anteproyecto de presupuesto 2019, entre otros.
4) Se realizaron 4 cargues en SEGPLAN correspondientes a la actualización y seguimiento trimestral para los componentes de gestión, inversión y territorialización.
5) Se dio trámite al 100% de los DP, proposiciones, informes y solicitudes que se requirieron con relación a los proyectos y metas PDD. 
6) Se garantizó el registro de la información en SIPSE correspondiente a el avance de las metas proyecto y metas plan de desarrollo de los cinco (5) proyectos de inversión de la Secretaría Distrital de Gobierno durante toda la vigencia 2018</t>
  </si>
  <si>
    <t>Los informes de gestión fueron publicados en la página web de la entidad en los cuales se incluyen lso resultados de la planeación estratégica y táctica de la entidad, seguimiento al avance de las metas MEGA</t>
  </si>
  <si>
    <t>Se formula el plan de implementación de MIPG en atención a los resultados de las herramientas autodiagnosticos y lineamientos recibidos por las autoridades</t>
  </si>
  <si>
    <t>Implementar el 60% del Plan de socialización del Modelo Integrado de Planeación y Gestión institucional para el conocimiento y apropiación por parte de los servidores públicos de la entidad</t>
  </si>
  <si>
    <t>Durante la vigencia se realizo la primera fase de expectativa y acercamiento al Modelo Integrado de Planeación y Gestión mediante el vio de piezas publicitarias y capacitaciones a los servidores y contratistas de la SDG</t>
  </si>
  <si>
    <t>Se realizó propuesta de mecanismo de convalidación de la coherencia de los reportes de los avances en planes de gestión de los procesos, con las demás herramientas de planeación y gestión.</t>
  </si>
  <si>
    <t>Se realizó documento de identificación de necesidades tecnologicas para la planeación y control, en el marco de las políticas y lineamientos del MIPG, el cual es insumo para adquisición de una solución tecnólogica para la entidad.</t>
  </si>
  <si>
    <t xml:space="preserve">
Se cuenta con el Plan Estratégico Sectorial y la matriz de metas sectoriales, lo cual permitirá iniciar su implementación durante la vigencia 2019; cumpliendo al 100% con lo programado en la meta.</t>
  </si>
  <si>
    <t>Se presentaron los dos informes programados para la vigencia 2018, y su correspondiente publicación, cumpliendo con los principios de publicidad y transparencia</t>
  </si>
  <si>
    <t>En el año 2018, la Oficina Asesora de Planeación acompañó tecnica y metodológicamente todos los procesos de formulación e implementación de políticas públicas del Sector Gobierno. 
Como resultado de este acompañamiento, se adoptó mediante Conpes la política pública de transparencia, integridad y no tolerancia con la corrupción; se dio respuesta oportuna a todos los reportes requeridos por diferentes entidades; la política pública integral de derechos humanos avanzó a la fase de formulación así como la política pública distrital de espacio público; entre otras.</t>
  </si>
  <si>
    <t>Dando cumplimiento a lo establecido en la Resolución 233 de 2018 de la Secretaría General de la Alcaldia Mayor de Bogotá, se realizó el inventario de instancias de coordinación del sector gobierno, con corte a 21 de diciembre de 2018, el cual fué  entregado con radicado  No. 20181300521531 en la Secretaria General .</t>
  </si>
  <si>
    <t>Dando cumplimiento a lo establecido en el artículo 11 de la Resolución 233 de 2018 de la Secretaría General de la Alcaldia Mayor de Bogotá, "Por el cual se expiden lineamiento, operación, seguimiento e informes de instancias de coordinación del Distrito Capital", la SDG, publicó en su página web el diseño del anexo # 4: Participación en instancias de coordinación. 
La información  se encuentra publicada en la siguiente ruta:  http://www.gobiernobogota.gov.co/transparencia/informacion-interes/informacion-adicional</t>
  </si>
  <si>
    <t xml:space="preserve">El proceso ejecutó el 100% de las actividades establecidas en el cronograma  para la puesta en producción del nuevo sistema de información para Inspecciones de Policía </t>
  </si>
  <si>
    <t>El proceso ejecutó el 100% de las actividades establecidas en el cronograma  para del cronograma para la puesta en producción del  sistema SIPSE Localidade</t>
  </si>
  <si>
    <t xml:space="preserve">El proceso ejecutó el 100% de las actividades establecidas en el cronograma  para determinadas en el cronogramade vigencia 2018, para planeación de  TI </t>
  </si>
  <si>
    <t>El proceso ejecutó el 100% de las actividades establecidas en el cronograma las actividades determinadas en el cronograma de vigencia 2018, para el Proyecto de Uso y Apropiación de TI.</t>
  </si>
  <si>
    <t>El proceso ejecutó el 100% de las actividades establecidas en el cronograma las actividades determinadas en el cronograma de vigencia 2018,para el Proyecto de Seguridad y Privacidad de la Información.</t>
  </si>
  <si>
    <t>El proceso ejecutó el 100% de las actividades establecidas en el cronograma las actividades determinadas en el cronograma de vigencia 2018,para el el Proyecto de Gestión de la Información.</t>
  </si>
  <si>
    <t>El proceso ejecutó el 100% de las actividades establecidas en el cronograma las actividades determinadas en el cronograma de vigencia 2018,para el el Proyecto de Servicios Tecnologicos</t>
  </si>
  <si>
    <t>Se realizó el registro de los derechos de petición que ingresan a través del SDQS- Gestor Documental, identificando las dependencias con menor índice de respuesta con el objetivo de realizar las acciones pertinentes de mejora</t>
  </si>
  <si>
    <t>Durante la vigencia se realizaron 11 informes de monitoreo relacionado al cumplimiento de los términos de respuesta a los Derechos de Petición, los cuales son publicados en el página web de la Secretaría Distrital de Gobierno</t>
  </si>
  <si>
    <t>Se realizaron 12 reportes mensuales en los cuales se presentan los certificados de confiabilidad, asegurando la actualización permanente de la Guía de trámites y el acceso a la información por parte de la ciudadanía</t>
  </si>
  <si>
    <t>El monitoreo de cumplimiento de la estrategia del Sistema Único de Racionalización de Trámites (SUIT) se llevó a cabo mediante reuniones de seguimiento para validar el correcto funcionamiento de los trámites de virtualización</t>
  </si>
  <si>
    <t>ejecución del plan de trabajo para la revisión por parte del Defensor del Ciudadano de la respuesta, trámite y seguimiento a los derechos de petición por dependencias y las acciones de mejora que permitan corregir las situaciones de riesgo para el proceso.</t>
  </si>
  <si>
    <t>Se atendió el 100% de las solicitudes de certicados de residencia allegado a los puntos de atención</t>
  </si>
  <si>
    <t>Aprobada la estrategia para la aplicación de la encuesta de percepción de adelantan todas las acciones para la adquisición del equipo tecnológico (tablet y stand) por medio del cual se aplicarán las encuestas a la ciudadanía. 
Los equipos-tablet ya fueron adquiridos, se cuenta con la validación del enlace de encuestas por la DTI, una vez se reciban los STAND se dará inicio a la aplicación de la encuestas todos los puntos de la SDG.</t>
  </si>
  <si>
    <t>Respecto a las 44 visitas de monitoreo a los puntos de atención a la ciudadanía y CDI de la Entidad, se sobre ejecutó la meta realizando 80 visitas verificando protocolos de servicio e identificando oportunidades de mejora</t>
  </si>
  <si>
    <t>Se realizó el diseño de la heramienta, no obstante no se cuenta con el soporte tecnológico por medio del cual se pueda desarrollar por lo que se debe priorizar para la vigencia 2019.</t>
  </si>
  <si>
    <t>Se realizaron 2 capacitaciones enfocadas en la atención a la ciudadania, respecto al lenguaje de señas para el fortalecimiento de competencias</t>
  </si>
  <si>
    <t>Modificar análisis DTI</t>
  </si>
  <si>
    <t>Durante la vigencia se implemento el Centro de Relevo funcional en Usaquen y  Chapinero</t>
  </si>
  <si>
    <t xml:space="preserve">Se participó en dos nodos sectoriales de acuerdo al ejercicio planteado por la veeduría Distrital </t>
  </si>
  <si>
    <t>Se diseño e implemento el plan de acción de Atención a la Ciudadanía utilizando la metodología presentada por el Departamento Nacional de Planeación</t>
  </si>
  <si>
    <t>Durante la vigencia se implementó el 100% de las estrategias establecidas en el Plan de Comunicaciones fijado para la vigencia.</t>
  </si>
  <si>
    <t>Durante la vigencia se producieron 54 cápsulas televisivas para visibilizar la gestión institucional de la Secretaría Distrital de Gobierno, doce (12) más de las programadas.</t>
  </si>
  <si>
    <t>Durante la vigencia se producieron  43 programas de radio para la Secretaría Distrital de Gobierno.</t>
  </si>
  <si>
    <t>Durante la vigencia se reealizaron 8 campañas comunicativas externas orientadas a difundir los servicios institucionales. Las campañas realizadas fueron:
1. Documentos Extraviados 
2.RacisNo
3. Decenio Afro
4. Celebra en Paz
5.Bogotá Limpia 
6.No cuelgue los tenis, póngalos a Jugar 
7.Día de los niños
8. Nunca Toque la Pólvora</t>
  </si>
  <si>
    <t xml:space="preserve">Durante la vigencia se realizaron  4 campañas internas enfocadas en los temas de Transparencia, clima laboral y medio ambiente. </t>
  </si>
  <si>
    <t>Durante la vigencia se realizaron  9 boletines digitales con un resumen de  la gestión de la entidad y sus dependencias.</t>
  </si>
  <si>
    <t>MEDICIÓN POR INVERSIÓN</t>
  </si>
  <si>
    <t>Meta cumplida durante el II y III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</si>
</sst>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0.0%"/>
    <numFmt numFmtId="165" formatCode="_-* #,##0.00\ &quot;€&quot;_-;\-* #,##0.00\ &quot;€&quot;_-;_-* &quot;-&quot;??\ &quot;€&quot;_-;_-@_-"/>
    <numFmt numFmtId="166" formatCode="* #,##0.00&quot;    &quot;;\-* #,##0.00&quot;    &quot;;* \-#&quot;    &quot;;@\ "/>
    <numFmt numFmtId="167" formatCode="_-* #,##0.00\ _€_-;\-* #,##0.00\ _€_-;_-* &quot;-&quot;??\ _€_-;_-@_-"/>
    <numFmt numFmtId="168" formatCode="0.0"/>
  </numFmts>
  <fonts count="47" x14ac:knownFonts="1">
    <font>
      <sz val="11"/>
      <color theme="1"/>
      <name val="Calibri"/>
      <family val="2"/>
      <scheme val="minor"/>
    </font>
    <font>
      <sz val="11"/>
      <color theme="1"/>
      <name val="Calibri"/>
      <family val="2"/>
      <scheme val="minor"/>
    </font>
    <font>
      <sz val="14"/>
      <name val="Arial Rounded MT Bold"/>
      <family val="2"/>
    </font>
    <font>
      <sz val="14"/>
      <color theme="1"/>
      <name val="Arial Rounded MT Bold"/>
      <family val="2"/>
    </font>
    <font>
      <b/>
      <sz val="24"/>
      <name val="Arial Rounded MT Bold"/>
      <family val="2"/>
    </font>
    <font>
      <b/>
      <sz val="48"/>
      <color theme="0"/>
      <name val="Arial Rounded MT Bold"/>
      <family val="2"/>
    </font>
    <font>
      <b/>
      <sz val="14"/>
      <name val="Arial Rounded MT Bold"/>
      <family val="2"/>
    </font>
    <font>
      <b/>
      <sz val="14"/>
      <color theme="0"/>
      <name val="Arial Rounded MT Bold"/>
      <family val="2"/>
    </font>
    <font>
      <b/>
      <sz val="14"/>
      <color theme="1"/>
      <name val="Arial Rounded MT Bold"/>
      <family val="2"/>
    </font>
    <font>
      <sz val="16"/>
      <name val="Arial Rounded MT Bold"/>
      <family val="2"/>
    </font>
    <font>
      <b/>
      <sz val="16"/>
      <name val="Arial Rounded MT Bold"/>
      <family val="2"/>
    </font>
    <font>
      <sz val="14"/>
      <color rgb="FF000000"/>
      <name val="Arial Rounded MT Bold"/>
      <family val="2"/>
    </font>
    <font>
      <sz val="16"/>
      <color theme="1"/>
      <name val="Arial Rounded MT Bold"/>
      <family val="2"/>
    </font>
    <font>
      <b/>
      <sz val="22"/>
      <color theme="1"/>
      <name val="Arial Rounded MT Bold"/>
      <family val="2"/>
    </font>
    <font>
      <b/>
      <sz val="20"/>
      <color theme="1"/>
      <name val="Arial Rounded MT Bold"/>
      <family val="2"/>
    </font>
    <font>
      <sz val="16"/>
      <color indexed="8"/>
      <name val="Arial Rounded MT Bold"/>
      <family val="2"/>
    </font>
    <font>
      <sz val="16"/>
      <color indexed="10"/>
      <name val="Arial Rounded MT Bold"/>
      <family val="2"/>
    </font>
    <font>
      <sz val="16"/>
      <color rgb="FF000000"/>
      <name val="Arial Rounded MT Bold"/>
      <family val="2"/>
    </font>
    <font>
      <b/>
      <sz val="36"/>
      <color theme="1"/>
      <name val="Arial Rounded MT Bold"/>
      <family val="2"/>
    </font>
    <font>
      <sz val="10"/>
      <name val="Arial"/>
      <family val="2"/>
    </font>
    <font>
      <b/>
      <sz val="22"/>
      <name val="Arial Rounded MT Bold"/>
      <family val="2"/>
    </font>
    <font>
      <b/>
      <sz val="20"/>
      <color theme="1"/>
      <name val="Arial"/>
      <family val="2"/>
    </font>
    <font>
      <b/>
      <sz val="24"/>
      <color theme="1"/>
      <name val="Arial Rounded MT Bold"/>
      <family val="2"/>
    </font>
    <font>
      <sz val="20"/>
      <name val="Arial Rounded MT Bold"/>
      <family val="2"/>
    </font>
    <font>
      <sz val="36"/>
      <name val="Arial Rounded MT Bold"/>
      <family val="2"/>
    </font>
    <font>
      <b/>
      <sz val="24"/>
      <color theme="1"/>
      <name val="Arial"/>
      <family val="2"/>
    </font>
    <font>
      <b/>
      <sz val="48"/>
      <color theme="1"/>
      <name val="Arial Rounded MT Bold"/>
      <family val="2"/>
    </font>
    <font>
      <b/>
      <sz val="28"/>
      <color theme="1"/>
      <name val="Arial Rounded MT Bold"/>
      <family val="2"/>
    </font>
    <font>
      <b/>
      <sz val="20"/>
      <name val="Arial Rounded MT Bold"/>
      <family val="2"/>
    </font>
    <font>
      <b/>
      <sz val="26"/>
      <name val="Arial Rounded MT Bold"/>
      <family val="2"/>
    </font>
    <font>
      <b/>
      <sz val="28"/>
      <name val="Arial Rounded MT Bold"/>
      <family val="2"/>
    </font>
    <font>
      <sz val="20"/>
      <color theme="1"/>
      <name val="Arial Rounded MT Bold"/>
      <family val="2"/>
    </font>
    <font>
      <sz val="22"/>
      <color theme="1"/>
      <name val="Arial Rounded MT Bold"/>
      <family val="2"/>
    </font>
    <font>
      <sz val="24"/>
      <color theme="1"/>
      <name val="Arial Rounded MT Bold"/>
      <family val="2"/>
    </font>
    <font>
      <b/>
      <sz val="26"/>
      <color theme="1"/>
      <name val="Arial Rounded MT Bold"/>
      <family val="2"/>
    </font>
    <font>
      <sz val="36"/>
      <color theme="1"/>
      <name val="Arial Rounded MT Bold"/>
      <family val="2"/>
    </font>
    <font>
      <b/>
      <sz val="36"/>
      <name val="Arial Rounded MT Bold"/>
      <family val="2"/>
    </font>
    <font>
      <sz val="20"/>
      <color indexed="8"/>
      <name val="Arial Rounded MT Bold"/>
      <family val="2"/>
    </font>
    <font>
      <sz val="22"/>
      <color rgb="FF000000"/>
      <name val="Arial Rounded MT Bold"/>
      <family val="2"/>
    </font>
    <font>
      <sz val="36"/>
      <color theme="0"/>
      <name val="Arial Rounded MT Bold"/>
      <family val="2"/>
    </font>
    <font>
      <b/>
      <sz val="36"/>
      <color theme="0"/>
      <name val="Arial Rounded MT Bold"/>
      <family val="2"/>
    </font>
    <font>
      <b/>
      <sz val="26"/>
      <color theme="0"/>
      <name val="Arial Rounded MT Bold"/>
      <family val="2"/>
    </font>
    <font>
      <sz val="12"/>
      <color theme="1"/>
      <name val="Arial"/>
      <family val="2"/>
    </font>
    <font>
      <sz val="14"/>
      <color rgb="FF000000"/>
      <name val="Calibri"/>
      <family val="2"/>
      <charset val="1"/>
    </font>
    <font>
      <b/>
      <sz val="22"/>
      <color theme="0"/>
      <name val="Arial Rounded MT Bold"/>
      <family val="2"/>
    </font>
    <font>
      <sz val="16"/>
      <color rgb="FFFF0000"/>
      <name val="Arial Rounded MT Bold"/>
      <family val="2"/>
    </font>
    <font>
      <b/>
      <sz val="9"/>
      <color indexed="81"/>
      <name val="Tahoma"/>
      <family val="2"/>
    </font>
  </fonts>
  <fills count="22">
    <fill>
      <patternFill patternType="none"/>
    </fill>
    <fill>
      <patternFill patternType="gray125"/>
    </fill>
    <fill>
      <patternFill patternType="solid">
        <fgColor theme="8"/>
        <bgColor indexed="64"/>
      </patternFill>
    </fill>
    <fill>
      <patternFill patternType="solid">
        <fgColor theme="3" tint="0.59999389629810485"/>
        <bgColor indexed="64"/>
      </patternFill>
    </fill>
    <fill>
      <patternFill patternType="solid">
        <fgColor theme="3"/>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rgb="FFFFFFFF"/>
        <bgColor rgb="FFEEECE1"/>
      </patternFill>
    </fill>
    <fill>
      <patternFill patternType="solid">
        <fgColor theme="7" tint="0.39997558519241921"/>
        <bgColor indexed="64"/>
      </patternFill>
    </fill>
    <fill>
      <patternFill patternType="solid">
        <fgColor indexed="13"/>
        <bgColor indexed="34"/>
      </patternFill>
    </fill>
    <fill>
      <patternFill patternType="solid">
        <fgColor indexed="10"/>
        <bgColor indexed="60"/>
      </patternFill>
    </fill>
    <fill>
      <patternFill patternType="solid">
        <fgColor indexed="17"/>
        <bgColor indexed="21"/>
      </patternFill>
    </fill>
    <fill>
      <patternFill patternType="solid">
        <fgColor theme="0"/>
        <bgColor indexed="26"/>
      </patternFill>
    </fill>
    <fill>
      <patternFill patternType="solid">
        <fgColor rgb="FFFFFF00"/>
        <bgColor indexed="64"/>
      </patternFill>
    </fill>
    <fill>
      <patternFill patternType="solid">
        <fgColor rgb="FF00FFCC"/>
        <bgColor indexed="64"/>
      </patternFill>
    </fill>
    <fill>
      <patternFill patternType="solid">
        <fgColor theme="0"/>
        <bgColor rgb="FFEEECE1"/>
      </patternFill>
    </fill>
    <fill>
      <patternFill patternType="solid">
        <fgColor theme="5" tint="0.79998168889431442"/>
        <bgColor indexed="64"/>
      </patternFill>
    </fill>
    <fill>
      <patternFill patternType="solid">
        <fgColor rgb="FFCC99FF"/>
        <bgColor indexed="64"/>
      </patternFill>
    </fill>
    <fill>
      <patternFill patternType="solid">
        <fgColor rgb="FFFFC000"/>
        <bgColor indexed="64"/>
      </patternFill>
    </fill>
    <fill>
      <patternFill patternType="solid">
        <fgColor rgb="FFC00000"/>
        <bgColor indexed="64"/>
      </patternFill>
    </fill>
    <fill>
      <patternFill patternType="solid">
        <fgColor rgb="FF00B0F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3"/>
      </left>
      <right style="thin">
        <color indexed="63"/>
      </right>
      <top style="thin">
        <color indexed="63"/>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right/>
      <top style="medium">
        <color indexed="64"/>
      </top>
      <bottom/>
      <diagonal/>
    </border>
    <border>
      <left/>
      <right/>
      <top/>
      <bottom style="thin">
        <color indexed="64"/>
      </bottom>
      <diagonal/>
    </border>
  </borders>
  <cellStyleXfs count="13">
    <xf numFmtId="0" fontId="0" fillId="0" borderId="0"/>
    <xf numFmtId="9" fontId="1" fillId="0" borderId="0" applyFont="0" applyFill="0" applyBorder="0" applyAlignment="0" applyProtection="0"/>
    <xf numFmtId="0" fontId="19" fillId="10" borderId="0" applyNumberFormat="0" applyBorder="0" applyAlignment="0" applyProtection="0"/>
    <xf numFmtId="166" fontId="19" fillId="0" borderId="0" applyFill="0" applyBorder="0" applyAlignment="0" applyProtection="0"/>
    <xf numFmtId="165" fontId="1" fillId="0" borderId="0" applyFont="0" applyFill="0" applyBorder="0" applyAlignment="0" applyProtection="0"/>
    <xf numFmtId="0" fontId="19" fillId="0" borderId="0"/>
    <xf numFmtId="9" fontId="19" fillId="0" borderId="0" applyFill="0" applyBorder="0" applyAlignment="0" applyProtection="0"/>
    <xf numFmtId="9" fontId="19" fillId="0" borderId="0" applyFill="0" applyBorder="0" applyAlignment="0" applyProtection="0"/>
    <xf numFmtId="0" fontId="19" fillId="11" borderId="0" applyNumberFormat="0" applyBorder="0" applyAlignment="0" applyProtection="0"/>
    <xf numFmtId="0" fontId="19" fillId="12" borderId="0" applyNumberFormat="0" applyBorder="0" applyAlignment="0" applyProtection="0"/>
    <xf numFmtId="167"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cellStyleXfs>
  <cellXfs count="482">
    <xf numFmtId="0" fontId="0" fillId="0" borderId="0" xfId="0"/>
    <xf numFmtId="0" fontId="3" fillId="0" borderId="0" xfId="0" applyFont="1" applyAlignment="1">
      <alignment wrapText="1"/>
    </xf>
    <xf numFmtId="0" fontId="2" fillId="0" borderId="0" xfId="0" applyFont="1" applyAlignment="1">
      <alignment horizontal="center" vertical="center" wrapText="1"/>
    </xf>
    <xf numFmtId="0" fontId="8" fillId="3" borderId="6" xfId="0" applyFont="1" applyFill="1" applyBorder="1" applyAlignment="1">
      <alignment horizontal="center" vertical="center" wrapText="1"/>
    </xf>
    <xf numFmtId="0" fontId="7" fillId="4" borderId="12" xfId="0" applyFont="1" applyFill="1" applyBorder="1" applyAlignment="1">
      <alignmen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3" fillId="5" borderId="0" xfId="0" applyFont="1" applyFill="1" applyAlignment="1">
      <alignment wrapText="1"/>
    </xf>
    <xf numFmtId="0" fontId="3" fillId="6" borderId="0" xfId="0" applyFont="1" applyFill="1" applyAlignment="1">
      <alignment wrapText="1"/>
    </xf>
    <xf numFmtId="0" fontId="9" fillId="5" borderId="9" xfId="0" applyFont="1" applyFill="1" applyBorder="1" applyAlignment="1">
      <alignment horizontal="center" vertical="center" wrapText="1"/>
    </xf>
    <xf numFmtId="0" fontId="3" fillId="7" borderId="0" xfId="0" applyFont="1" applyFill="1" applyAlignment="1">
      <alignment wrapText="1"/>
    </xf>
    <xf numFmtId="0" fontId="12" fillId="0" borderId="21"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2" fillId="5" borderId="8" xfId="0" applyFont="1" applyFill="1" applyBorder="1" applyAlignment="1" applyProtection="1">
      <alignment horizontal="left" vertical="center" wrapText="1"/>
      <protection locked="0"/>
    </xf>
    <xf numFmtId="0" fontId="12" fillId="5" borderId="7" xfId="0" applyFont="1" applyFill="1" applyBorder="1" applyAlignment="1" applyProtection="1">
      <alignment horizontal="left" vertical="center" wrapText="1"/>
      <protection locked="0"/>
    </xf>
    <xf numFmtId="0" fontId="9" fillId="5" borderId="7"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center" vertical="center" wrapText="1"/>
      <protection locked="0"/>
    </xf>
    <xf numFmtId="0" fontId="12" fillId="5" borderId="24" xfId="0" applyFont="1" applyFill="1" applyBorder="1" applyAlignment="1" applyProtection="1">
      <alignment horizontal="left" vertical="center" wrapText="1"/>
      <protection locked="0"/>
    </xf>
    <xf numFmtId="0" fontId="12" fillId="5" borderId="25" xfId="0" applyFont="1" applyFill="1" applyBorder="1" applyAlignment="1" applyProtection="1">
      <alignment horizontal="left" vertical="center" wrapText="1"/>
      <protection locked="0"/>
    </xf>
    <xf numFmtId="0" fontId="3" fillId="0" borderId="0" xfId="0" applyFont="1" applyFill="1" applyAlignment="1">
      <alignment wrapText="1"/>
    </xf>
    <xf numFmtId="0" fontId="9" fillId="0" borderId="8" xfId="0" applyFont="1" applyBorder="1" applyAlignment="1">
      <alignment horizontal="justify" vertical="center" wrapText="1"/>
    </xf>
    <xf numFmtId="0" fontId="9" fillId="0" borderId="7" xfId="0" applyFont="1" applyBorder="1" applyAlignment="1">
      <alignment horizontal="justify" vertical="center" wrapText="1"/>
    </xf>
    <xf numFmtId="0" fontId="12" fillId="5" borderId="1" xfId="0" applyFont="1" applyFill="1" applyBorder="1" applyAlignment="1">
      <alignment horizontal="center" vertical="center" wrapText="1"/>
    </xf>
    <xf numFmtId="0" fontId="12" fillId="5" borderId="1" xfId="0" applyFont="1" applyFill="1" applyBorder="1" applyAlignment="1">
      <alignment vertical="center" wrapText="1"/>
    </xf>
    <xf numFmtId="0" fontId="8" fillId="5" borderId="0" xfId="0" applyFont="1" applyFill="1" applyBorder="1" applyAlignment="1">
      <alignment horizontal="center" vertical="center" wrapText="1"/>
    </xf>
    <xf numFmtId="0" fontId="8" fillId="5" borderId="0" xfId="0" applyFont="1" applyFill="1" applyBorder="1" applyAlignment="1">
      <alignment horizontal="center" vertical="top" wrapText="1"/>
    </xf>
    <xf numFmtId="0" fontId="3" fillId="0" borderId="0" xfId="0" applyFont="1" applyBorder="1"/>
    <xf numFmtId="0" fontId="3" fillId="0" borderId="0" xfId="0" applyFont="1" applyBorder="1" applyAlignment="1">
      <alignment horizontal="center" vertical="center"/>
    </xf>
    <xf numFmtId="0" fontId="3" fillId="0" borderId="0" xfId="0" applyFont="1"/>
    <xf numFmtId="0" fontId="3" fillId="0" borderId="0" xfId="0" applyFont="1" applyAlignment="1">
      <alignment horizontal="center" vertical="center"/>
    </xf>
    <xf numFmtId="0" fontId="9" fillId="5" borderId="7" xfId="0" applyFont="1" applyFill="1" applyBorder="1" applyAlignment="1">
      <alignment horizontal="center" vertical="center" wrapText="1"/>
    </xf>
    <xf numFmtId="0" fontId="9" fillId="5" borderId="2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12" fillId="5" borderId="7" xfId="0" applyFont="1" applyFill="1" applyBorder="1" applyAlignment="1" applyProtection="1">
      <alignment horizontal="center" vertical="center" wrapText="1"/>
      <protection locked="0"/>
    </xf>
    <xf numFmtId="0" fontId="10" fillId="5" borderId="24" xfId="0" applyFont="1" applyFill="1" applyBorder="1" applyAlignment="1">
      <alignment horizontal="center" vertical="center" wrapText="1"/>
    </xf>
    <xf numFmtId="0" fontId="12" fillId="5" borderId="1" xfId="0" applyFont="1" applyFill="1" applyBorder="1" applyAlignment="1" applyProtection="1">
      <alignment horizontal="left" vertical="center" wrapText="1"/>
      <protection locked="0"/>
    </xf>
    <xf numFmtId="0" fontId="31" fillId="5" borderId="24" xfId="0" applyFont="1" applyFill="1" applyBorder="1" applyAlignment="1" applyProtection="1">
      <alignment horizontal="left" vertical="center" wrapText="1"/>
      <protection locked="0"/>
    </xf>
    <xf numFmtId="0" fontId="31" fillId="5" borderId="25" xfId="0" applyFont="1" applyFill="1" applyBorder="1" applyAlignment="1" applyProtection="1">
      <alignment horizontal="left" vertical="center" wrapText="1"/>
      <protection locked="0"/>
    </xf>
    <xf numFmtId="0" fontId="31" fillId="5" borderId="23" xfId="0" applyFont="1" applyFill="1" applyBorder="1" applyAlignment="1" applyProtection="1">
      <alignment horizontal="left" vertical="center" wrapText="1"/>
      <protection locked="0"/>
    </xf>
    <xf numFmtId="0" fontId="9" fillId="0" borderId="24" xfId="0" applyFont="1" applyBorder="1" applyAlignment="1">
      <alignment horizontal="justify" vertical="center" wrapText="1"/>
    </xf>
    <xf numFmtId="0" fontId="14" fillId="5" borderId="13" xfId="0" applyFont="1" applyFill="1" applyBorder="1" applyAlignment="1" applyProtection="1">
      <alignment horizontal="center" vertical="center" textRotation="90" wrapText="1"/>
      <protection locked="0"/>
    </xf>
    <xf numFmtId="0" fontId="12" fillId="5" borderId="1" xfId="0" applyFont="1" applyFill="1" applyBorder="1" applyAlignment="1">
      <alignment horizontal="justify" vertical="center" wrapText="1"/>
    </xf>
    <xf numFmtId="164" fontId="18" fillId="5" borderId="34" xfId="0" applyNumberFormat="1" applyFont="1" applyFill="1" applyBorder="1" applyAlignment="1">
      <alignment horizontal="center" vertical="center" wrapText="1"/>
    </xf>
    <xf numFmtId="0" fontId="13" fillId="5" borderId="1" xfId="0" applyFont="1" applyFill="1" applyBorder="1" applyAlignment="1" applyProtection="1">
      <alignment horizontal="center" vertical="center" textRotation="90" wrapText="1"/>
      <protection locked="0"/>
    </xf>
    <xf numFmtId="0" fontId="34" fillId="5" borderId="5" xfId="0" applyFont="1" applyFill="1" applyBorder="1" applyAlignment="1" applyProtection="1">
      <alignment horizontal="center" vertical="center" textRotation="90" wrapText="1"/>
      <protection locked="0"/>
    </xf>
    <xf numFmtId="0" fontId="14" fillId="5" borderId="1" xfId="0" applyFont="1" applyFill="1" applyBorder="1" applyAlignment="1">
      <alignment horizontal="center" vertical="center" textRotation="90" wrapText="1"/>
    </xf>
    <xf numFmtId="0" fontId="35" fillId="5" borderId="5" xfId="0" applyFont="1" applyFill="1" applyBorder="1" applyAlignment="1" applyProtection="1">
      <alignment horizontal="center" vertical="center" textRotation="90" wrapText="1"/>
      <protection locked="0"/>
    </xf>
    <xf numFmtId="0" fontId="8" fillId="5" borderId="0" xfId="0" applyFont="1" applyFill="1" applyBorder="1" applyAlignment="1">
      <alignment horizontal="center" vertical="top" wrapText="1"/>
    </xf>
    <xf numFmtId="0" fontId="9" fillId="5" borderId="24" xfId="0" applyFont="1" applyFill="1" applyBorder="1" applyAlignment="1">
      <alignment horizontal="center" vertical="top" wrapText="1"/>
    </xf>
    <xf numFmtId="0" fontId="9" fillId="5" borderId="7" xfId="0" applyFont="1" applyFill="1" applyBorder="1" applyAlignment="1">
      <alignment horizontal="center" vertical="top" wrapText="1"/>
    </xf>
    <xf numFmtId="0" fontId="9" fillId="5" borderId="26" xfId="0" applyFont="1" applyFill="1" applyBorder="1" applyAlignment="1" applyProtection="1">
      <alignment vertical="top" wrapText="1"/>
      <protection locked="0"/>
    </xf>
    <xf numFmtId="0" fontId="9" fillId="5" borderId="7" xfId="0" applyFont="1" applyFill="1" applyBorder="1" applyAlignment="1" applyProtection="1">
      <alignment vertical="top" wrapText="1"/>
      <protection locked="0"/>
    </xf>
    <xf numFmtId="0" fontId="9" fillId="5" borderId="30" xfId="0" applyFont="1" applyFill="1" applyBorder="1" applyAlignment="1" applyProtection="1">
      <alignment vertical="top" wrapText="1"/>
      <protection locked="0"/>
    </xf>
    <xf numFmtId="0" fontId="28" fillId="5" borderId="30" xfId="0" applyFont="1" applyFill="1" applyBorder="1" applyAlignment="1" applyProtection="1">
      <alignment horizontal="center" vertical="top" textRotation="90" wrapText="1"/>
      <protection locked="0"/>
    </xf>
    <xf numFmtId="0" fontId="12" fillId="5" borderId="8" xfId="0" applyFont="1" applyFill="1" applyBorder="1" applyAlignment="1" applyProtection="1">
      <alignment horizontal="justify" vertical="top" wrapText="1"/>
      <protection locked="0"/>
    </xf>
    <xf numFmtId="0" fontId="14" fillId="5" borderId="8" xfId="0" applyFont="1" applyFill="1" applyBorder="1" applyAlignment="1" applyProtection="1">
      <alignment horizontal="center" vertical="top" textRotation="90" wrapText="1"/>
      <protection locked="0"/>
    </xf>
    <xf numFmtId="0" fontId="12" fillId="5" borderId="7" xfId="0" applyFont="1" applyFill="1" applyBorder="1" applyAlignment="1" applyProtection="1">
      <alignment horizontal="justify" vertical="top" wrapText="1"/>
      <protection locked="0"/>
    </xf>
    <xf numFmtId="0" fontId="12" fillId="5" borderId="24" xfId="0" applyFont="1" applyFill="1" applyBorder="1" applyAlignment="1" applyProtection="1">
      <alignment horizontal="justify" vertical="top" wrapText="1"/>
      <protection locked="0"/>
    </xf>
    <xf numFmtId="0" fontId="12" fillId="0" borderId="7" xfId="0" applyFont="1" applyFill="1" applyBorder="1" applyAlignment="1" applyProtection="1">
      <alignment horizontal="center" vertical="top" wrapText="1"/>
      <protection locked="0"/>
    </xf>
    <xf numFmtId="0" fontId="9" fillId="0" borderId="7" xfId="0" applyFont="1" applyFill="1" applyBorder="1" applyAlignment="1" applyProtection="1">
      <alignment horizontal="center" vertical="top" wrapText="1"/>
      <protection locked="0"/>
    </xf>
    <xf numFmtId="0" fontId="24" fillId="5" borderId="12" xfId="0" applyFont="1" applyFill="1" applyBorder="1" applyAlignment="1">
      <alignment vertical="top" textRotation="90" wrapText="1"/>
    </xf>
    <xf numFmtId="0" fontId="39" fillId="5" borderId="5" xfId="0" applyFont="1" applyFill="1" applyBorder="1" applyAlignment="1">
      <alignment vertical="top" textRotation="90" wrapText="1"/>
    </xf>
    <xf numFmtId="0" fontId="39" fillId="5" borderId="4" xfId="0" applyFont="1" applyFill="1" applyBorder="1" applyAlignment="1">
      <alignment vertical="top" textRotation="90" wrapText="1"/>
    </xf>
    <xf numFmtId="0" fontId="18" fillId="0" borderId="23" xfId="0" applyFont="1" applyBorder="1" applyAlignment="1" applyProtection="1">
      <alignment vertical="center" textRotation="90" wrapText="1"/>
      <protection locked="0"/>
    </xf>
    <xf numFmtId="0" fontId="40" fillId="0" borderId="23" xfId="0" applyFont="1" applyBorder="1" applyAlignment="1" applyProtection="1">
      <alignment vertical="center" textRotation="90" wrapText="1"/>
      <protection locked="0"/>
    </xf>
    <xf numFmtId="0" fontId="34" fillId="5" borderId="12" xfId="0" applyFont="1" applyFill="1" applyBorder="1" applyAlignment="1" applyProtection="1">
      <alignment vertical="top" textRotation="90" wrapText="1"/>
      <protection locked="0"/>
    </xf>
    <xf numFmtId="0" fontId="41" fillId="5" borderId="12" xfId="0" applyFont="1" applyFill="1" applyBorder="1" applyAlignment="1" applyProtection="1">
      <alignment vertical="top" textRotation="90" wrapText="1"/>
      <protection locked="0"/>
    </xf>
    <xf numFmtId="0" fontId="41" fillId="5" borderId="5" xfId="0" applyFont="1" applyFill="1" applyBorder="1" applyAlignment="1" applyProtection="1">
      <alignment vertical="top" textRotation="90" wrapText="1"/>
      <protection locked="0"/>
    </xf>
    <xf numFmtId="9" fontId="11" fillId="5" borderId="15" xfId="1" applyFont="1" applyFill="1" applyBorder="1" applyAlignment="1">
      <alignment horizontal="center" vertical="center" wrapText="1"/>
    </xf>
    <xf numFmtId="0" fontId="11" fillId="5" borderId="2" xfId="1" applyNumberFormat="1" applyFont="1" applyFill="1" applyBorder="1" applyAlignment="1">
      <alignment horizontal="center" vertical="center" wrapText="1"/>
    </xf>
    <xf numFmtId="9" fontId="11" fillId="5" borderId="2" xfId="1" applyFont="1" applyFill="1" applyBorder="1" applyAlignment="1">
      <alignment horizontal="center" vertical="center" wrapText="1"/>
    </xf>
    <xf numFmtId="9" fontId="11" fillId="5" borderId="18" xfId="1" applyFont="1" applyFill="1" applyBorder="1" applyAlignment="1">
      <alignment horizontal="center" vertical="center" wrapText="1"/>
    </xf>
    <xf numFmtId="0" fontId="12" fillId="5" borderId="9" xfId="0" applyFont="1" applyFill="1" applyBorder="1" applyAlignment="1">
      <alignment vertical="center" wrapText="1"/>
    </xf>
    <xf numFmtId="9" fontId="3" fillId="5" borderId="9" xfId="1" applyFont="1" applyFill="1" applyBorder="1" applyAlignment="1">
      <alignment horizontal="center" vertical="center" wrapText="1"/>
    </xf>
    <xf numFmtId="9" fontId="3" fillId="5" borderId="1" xfId="1" applyFont="1" applyFill="1" applyBorder="1" applyAlignment="1">
      <alignment horizontal="center" vertical="center" wrapText="1"/>
    </xf>
    <xf numFmtId="0" fontId="3" fillId="5" borderId="1" xfId="0" applyFont="1" applyFill="1" applyBorder="1" applyAlignment="1">
      <alignment horizontal="center" vertical="center" wrapText="1"/>
    </xf>
    <xf numFmtId="9" fontId="3" fillId="5" borderId="12" xfId="1" applyFont="1" applyFill="1" applyBorder="1" applyAlignment="1">
      <alignment horizontal="center" vertical="center" wrapText="1"/>
    </xf>
    <xf numFmtId="0" fontId="3" fillId="5" borderId="1" xfId="1" applyNumberFormat="1" applyFont="1" applyFill="1" applyBorder="1" applyAlignment="1">
      <alignment horizontal="center" vertical="center" wrapText="1"/>
    </xf>
    <xf numFmtId="1" fontId="3" fillId="5" borderId="1" xfId="1" applyNumberFormat="1" applyFont="1" applyFill="1" applyBorder="1" applyAlignment="1">
      <alignment horizontal="center" vertical="center" wrapText="1"/>
    </xf>
    <xf numFmtId="0" fontId="12" fillId="5" borderId="17" xfId="0" applyFont="1" applyFill="1" applyBorder="1" applyAlignment="1" applyProtection="1">
      <alignment horizontal="center" vertical="center" wrapText="1"/>
      <protection locked="0"/>
    </xf>
    <xf numFmtId="0" fontId="3" fillId="5" borderId="17" xfId="1" applyNumberFormat="1" applyFont="1" applyFill="1" applyBorder="1" applyAlignment="1">
      <alignment horizontal="center" vertical="center" wrapText="1"/>
    </xf>
    <xf numFmtId="10" fontId="3" fillId="5" borderId="4" xfId="1" applyNumberFormat="1" applyFont="1" applyFill="1" applyBorder="1" applyAlignment="1">
      <alignment horizontal="center" vertical="center" wrapText="1"/>
    </xf>
    <xf numFmtId="0" fontId="12" fillId="5" borderId="5" xfId="0" applyFont="1" applyFill="1" applyBorder="1" applyAlignment="1">
      <alignment horizontal="center" vertical="center" wrapText="1"/>
    </xf>
    <xf numFmtId="1" fontId="3" fillId="5" borderId="12" xfId="1" applyNumberFormat="1" applyFont="1" applyFill="1" applyBorder="1" applyAlignment="1">
      <alignment horizontal="center" vertical="center" wrapText="1"/>
    </xf>
    <xf numFmtId="1" fontId="3" fillId="5" borderId="9" xfId="1" applyNumberFormat="1" applyFont="1" applyFill="1" applyBorder="1" applyAlignment="1">
      <alignment horizontal="center" vertical="center" wrapText="1"/>
    </xf>
    <xf numFmtId="9" fontId="3" fillId="5" borderId="10" xfId="1" applyFont="1" applyFill="1" applyBorder="1" applyAlignment="1">
      <alignment horizontal="center" vertical="center" wrapText="1"/>
    </xf>
    <xf numFmtId="9" fontId="3" fillId="5" borderId="11" xfId="1" applyFont="1" applyFill="1" applyBorder="1" applyAlignment="1">
      <alignment horizontal="center" vertical="center" wrapText="1"/>
    </xf>
    <xf numFmtId="0" fontId="9" fillId="13"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4" fillId="5" borderId="12" xfId="0" applyFont="1" applyFill="1" applyBorder="1" applyAlignment="1">
      <alignment vertical="top" textRotation="90" wrapText="1"/>
    </xf>
    <xf numFmtId="0" fontId="20" fillId="5" borderId="2" xfId="0" applyFont="1" applyFill="1" applyBorder="1" applyAlignment="1" applyProtection="1">
      <alignment horizontal="justify" vertical="top" textRotation="90" wrapText="1"/>
      <protection locked="0"/>
    </xf>
    <xf numFmtId="0" fontId="31" fillId="5" borderId="36" xfId="0" applyFont="1" applyFill="1" applyBorder="1" applyAlignment="1" applyProtection="1">
      <alignment horizontal="left" vertical="center" wrapText="1"/>
      <protection locked="0"/>
    </xf>
    <xf numFmtId="0" fontId="31" fillId="5" borderId="37" xfId="0" applyFont="1" applyFill="1" applyBorder="1" applyAlignment="1" applyProtection="1">
      <alignment horizontal="left" vertical="center" wrapText="1"/>
      <protection locked="0"/>
    </xf>
    <xf numFmtId="0" fontId="31" fillId="5" borderId="0" xfId="0" applyFont="1" applyFill="1" applyBorder="1" applyAlignment="1" applyProtection="1">
      <alignment horizontal="left" vertical="center" wrapText="1"/>
      <protection locked="0"/>
    </xf>
    <xf numFmtId="0" fontId="9" fillId="0" borderId="2" xfId="0" applyFont="1" applyBorder="1" applyAlignment="1">
      <alignment horizontal="justify" vertical="center" wrapText="1"/>
    </xf>
    <xf numFmtId="0" fontId="12" fillId="5" borderId="38" xfId="0" applyFont="1" applyFill="1" applyBorder="1" applyAlignment="1" applyProtection="1">
      <alignment horizontal="justify" vertical="center" wrapText="1"/>
      <protection locked="0"/>
    </xf>
    <xf numFmtId="0" fontId="12" fillId="5" borderId="6" xfId="0" applyFont="1" applyFill="1" applyBorder="1" applyAlignment="1" applyProtection="1">
      <alignment horizontal="justify" vertical="center" wrapText="1"/>
      <protection locked="0"/>
    </xf>
    <xf numFmtId="0" fontId="12" fillId="0" borderId="6" xfId="0" applyFont="1" applyBorder="1" applyAlignment="1" applyProtection="1">
      <alignment vertical="center" wrapText="1"/>
      <protection locked="0"/>
    </xf>
    <xf numFmtId="0" fontId="12" fillId="0" borderId="36" xfId="0" applyFont="1" applyBorder="1" applyAlignment="1" applyProtection="1">
      <alignment vertical="center" wrapText="1"/>
      <protection locked="0"/>
    </xf>
    <xf numFmtId="0" fontId="9" fillId="0" borderId="38" xfId="0" applyFont="1" applyBorder="1" applyAlignment="1">
      <alignment horizontal="justify" vertical="center" wrapText="1"/>
    </xf>
    <xf numFmtId="0" fontId="9" fillId="0" borderId="6" xfId="0" applyFont="1" applyBorder="1" applyAlignment="1">
      <alignment horizontal="justify" vertical="center" wrapText="1"/>
    </xf>
    <xf numFmtId="0" fontId="17" fillId="8" borderId="6" xfId="0" applyFont="1" applyFill="1" applyBorder="1" applyAlignment="1" applyProtection="1">
      <alignment vertical="center" wrapText="1"/>
      <protection locked="0"/>
    </xf>
    <xf numFmtId="0" fontId="12" fillId="0" borderId="6"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12" fillId="5" borderId="6"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9" borderId="2" xfId="0" applyFont="1" applyFill="1" applyBorder="1" applyAlignment="1" applyProtection="1">
      <alignment horizontal="left" vertical="center" wrapText="1"/>
      <protection locked="0"/>
    </xf>
    <xf numFmtId="0" fontId="12" fillId="9" borderId="2" xfId="0" applyFont="1" applyFill="1" applyBorder="1" applyAlignment="1" applyProtection="1">
      <alignment horizontal="left" vertical="center" wrapText="1"/>
      <protection locked="0"/>
    </xf>
    <xf numFmtId="0" fontId="12" fillId="5" borderId="2" xfId="0" applyFont="1" applyFill="1" applyBorder="1" applyAlignment="1" applyProtection="1">
      <alignment horizontal="center" vertical="center" wrapText="1"/>
      <protection locked="0"/>
    </xf>
    <xf numFmtId="0" fontId="12" fillId="5" borderId="2" xfId="0" applyFont="1" applyFill="1" applyBorder="1" applyAlignment="1" applyProtection="1">
      <alignment horizontal="justify" vertical="center" wrapText="1"/>
      <protection locked="0"/>
    </xf>
    <xf numFmtId="0" fontId="12" fillId="5" borderId="1" xfId="0" applyFont="1" applyFill="1" applyBorder="1" applyAlignment="1">
      <alignment horizontal="center" vertical="center" textRotation="90" wrapText="1"/>
    </xf>
    <xf numFmtId="0" fontId="42" fillId="5" borderId="1" xfId="0" applyFont="1" applyFill="1" applyBorder="1" applyAlignment="1" applyProtection="1">
      <alignment horizontal="center" vertical="center" wrapText="1"/>
      <protection locked="0"/>
    </xf>
    <xf numFmtId="0" fontId="38" fillId="0" borderId="2" xfId="0" applyFont="1" applyBorder="1" applyAlignment="1">
      <alignment horizontal="left" vertical="center" wrapText="1"/>
    </xf>
    <xf numFmtId="0" fontId="23" fillId="5" borderId="2" xfId="0" applyFont="1" applyFill="1" applyBorder="1" applyAlignment="1">
      <alignment vertical="center" wrapText="1"/>
    </xf>
    <xf numFmtId="0" fontId="23" fillId="5" borderId="2"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43" fillId="0" borderId="2" xfId="0" applyFont="1" applyBorder="1" applyAlignment="1">
      <alignment horizontal="justify" vertical="center" wrapText="1"/>
    </xf>
    <xf numFmtId="0" fontId="13" fillId="5" borderId="2" xfId="0" applyFont="1" applyFill="1" applyBorder="1" applyAlignment="1" applyProtection="1">
      <alignment horizontal="center" vertical="center" textRotation="90" wrapText="1"/>
      <protection locked="0"/>
    </xf>
    <xf numFmtId="0" fontId="44" fillId="0" borderId="4" xfId="0" applyFont="1" applyFill="1" applyBorder="1" applyAlignment="1" applyProtection="1">
      <alignment vertical="center" textRotation="90" wrapText="1"/>
      <protection locked="0"/>
    </xf>
    <xf numFmtId="0" fontId="20" fillId="0" borderId="12" xfId="0" applyFont="1" applyFill="1" applyBorder="1" applyAlignment="1" applyProtection="1">
      <alignment vertical="center" textRotation="90" wrapText="1"/>
      <protection locked="0"/>
    </xf>
    <xf numFmtId="0" fontId="44" fillId="0" borderId="5" xfId="0" applyFont="1" applyFill="1" applyBorder="1" applyAlignment="1" applyProtection="1">
      <alignment vertical="center" textRotation="90" wrapText="1"/>
      <protection locked="0"/>
    </xf>
    <xf numFmtId="0" fontId="12" fillId="0" borderId="26" xfId="0" applyFont="1" applyBorder="1" applyAlignment="1" applyProtection="1">
      <alignment horizontal="center" vertical="center" wrapText="1"/>
      <protection locked="0"/>
    </xf>
    <xf numFmtId="1" fontId="3" fillId="5" borderId="4" xfId="1" applyNumberFormat="1" applyFont="1" applyFill="1" applyBorder="1" applyAlignment="1">
      <alignment horizontal="center" vertical="center" wrapText="1"/>
    </xf>
    <xf numFmtId="0" fontId="12" fillId="0" borderId="1" xfId="0" applyFont="1" applyBorder="1" applyAlignment="1" applyProtection="1">
      <alignment horizontal="center" vertical="top" wrapText="1"/>
      <protection locked="0"/>
    </xf>
    <xf numFmtId="0" fontId="12" fillId="5" borderId="2" xfId="0" applyFont="1" applyFill="1" applyBorder="1" applyAlignment="1" applyProtection="1">
      <alignment horizontal="center" vertical="top" wrapText="1"/>
      <protection locked="0"/>
    </xf>
    <xf numFmtId="0" fontId="18" fillId="5" borderId="15" xfId="0" applyFont="1" applyFill="1" applyBorder="1" applyAlignment="1">
      <alignment horizontal="center" vertical="center" textRotation="90"/>
    </xf>
    <xf numFmtId="0" fontId="18" fillId="5" borderId="2" xfId="0" applyFont="1" applyFill="1" applyBorder="1" applyAlignment="1">
      <alignment horizontal="center" vertical="center" textRotation="90"/>
    </xf>
    <xf numFmtId="0" fontId="14" fillId="5" borderId="35" xfId="0" applyFont="1" applyFill="1" applyBorder="1" applyAlignment="1">
      <alignment horizontal="center" vertical="center" textRotation="90" wrapText="1"/>
    </xf>
    <xf numFmtId="0" fontId="12" fillId="5" borderId="12" xfId="0" applyFont="1" applyFill="1" applyBorder="1" applyAlignment="1">
      <alignment horizontal="center" vertical="center" textRotation="90" wrapText="1"/>
    </xf>
    <xf numFmtId="0" fontId="42" fillId="5" borderId="13" xfId="0" applyFont="1" applyFill="1" applyBorder="1" applyAlignment="1" applyProtection="1">
      <alignment horizontal="center" vertical="center" wrapText="1"/>
      <protection locked="0"/>
    </xf>
    <xf numFmtId="0" fontId="29" fillId="5" borderId="1" xfId="0" applyFont="1" applyFill="1" applyBorder="1" applyAlignment="1" applyProtection="1">
      <alignment vertical="top" textRotation="90" wrapText="1"/>
      <protection locked="0"/>
    </xf>
    <xf numFmtId="0" fontId="12" fillId="5" borderId="5" xfId="0" applyFont="1" applyFill="1" applyBorder="1" applyAlignment="1" applyProtection="1">
      <alignment horizontal="center" vertical="center" wrapText="1"/>
      <protection locked="0"/>
    </xf>
    <xf numFmtId="1" fontId="3" fillId="5" borderId="5" xfId="1" applyNumberFormat="1" applyFont="1" applyFill="1" applyBorder="1" applyAlignment="1">
      <alignment horizontal="center" vertical="center" wrapText="1"/>
    </xf>
    <xf numFmtId="0" fontId="36" fillId="0" borderId="5" xfId="0" applyFont="1" applyFill="1" applyBorder="1" applyAlignment="1">
      <alignment horizontal="center" vertical="center" textRotation="90" wrapText="1"/>
    </xf>
    <xf numFmtId="9" fontId="31" fillId="5" borderId="1" xfId="1" applyFont="1" applyFill="1" applyBorder="1" applyAlignment="1">
      <alignment horizontal="center" vertical="center" wrapText="1"/>
    </xf>
    <xf numFmtId="0" fontId="31" fillId="5" borderId="1" xfId="1" applyNumberFormat="1" applyFont="1" applyFill="1" applyBorder="1" applyAlignment="1">
      <alignment horizontal="center" vertical="center" wrapText="1"/>
    </xf>
    <xf numFmtId="0" fontId="31" fillId="5" borderId="1" xfId="0" applyFont="1" applyFill="1" applyBorder="1" applyAlignment="1">
      <alignment horizontal="center" vertical="center" wrapText="1"/>
    </xf>
    <xf numFmtId="9" fontId="31" fillId="5" borderId="1" xfId="1" applyFont="1" applyFill="1" applyBorder="1" applyAlignment="1" applyProtection="1">
      <alignment horizontal="center" vertical="center"/>
      <protection locked="0"/>
    </xf>
    <xf numFmtId="9" fontId="31" fillId="5" borderId="1" xfId="0" applyNumberFormat="1" applyFont="1" applyFill="1" applyBorder="1" applyAlignment="1">
      <alignment horizontal="center" vertical="center" wrapText="1"/>
    </xf>
    <xf numFmtId="9" fontId="23" fillId="5" borderId="1" xfId="1" applyFont="1" applyFill="1" applyBorder="1" applyAlignment="1">
      <alignment horizontal="center" vertical="center" wrapText="1"/>
    </xf>
    <xf numFmtId="0" fontId="23" fillId="5" borderId="1" xfId="1" applyNumberFormat="1"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5" borderId="1" xfId="0" applyNumberFormat="1" applyFont="1" applyFill="1" applyBorder="1" applyAlignment="1">
      <alignment horizontal="center" vertical="center" wrapText="1"/>
    </xf>
    <xf numFmtId="9" fontId="23" fillId="5" borderId="1" xfId="0" applyNumberFormat="1" applyFont="1" applyFill="1" applyBorder="1" applyAlignment="1">
      <alignment horizontal="center" vertical="center" wrapText="1"/>
    </xf>
    <xf numFmtId="9" fontId="23" fillId="5" borderId="1" xfId="1" applyNumberFormat="1" applyFont="1" applyFill="1" applyBorder="1" applyAlignment="1">
      <alignment horizontal="center" vertical="center" wrapText="1"/>
    </xf>
    <xf numFmtId="9" fontId="23" fillId="5" borderId="12" xfId="1" applyFont="1" applyFill="1" applyBorder="1" applyAlignment="1">
      <alignment horizontal="center" vertical="center" wrapText="1"/>
    </xf>
    <xf numFmtId="9" fontId="23" fillId="5" borderId="4" xfId="1" applyFont="1" applyFill="1" applyBorder="1" applyAlignment="1">
      <alignment horizontal="center" vertical="center" wrapText="1"/>
    </xf>
    <xf numFmtId="9" fontId="31" fillId="5" borderId="5" xfId="1" applyFont="1" applyFill="1" applyBorder="1" applyAlignment="1">
      <alignment horizontal="center" vertical="center" wrapText="1"/>
    </xf>
    <xf numFmtId="9" fontId="23" fillId="5" borderId="9" xfId="0" applyNumberFormat="1" applyFont="1" applyFill="1" applyBorder="1" applyAlignment="1">
      <alignment horizontal="center" vertical="center" wrapText="1"/>
    </xf>
    <xf numFmtId="0" fontId="23" fillId="5" borderId="9"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9" xfId="1" applyNumberFormat="1" applyFont="1" applyFill="1" applyBorder="1" applyAlignment="1">
      <alignment horizontal="center" vertical="center" wrapText="1"/>
    </xf>
    <xf numFmtId="9" fontId="23" fillId="5" borderId="9" xfId="1" applyFont="1" applyFill="1" applyBorder="1" applyAlignment="1">
      <alignment horizontal="center" vertical="center" wrapText="1"/>
    </xf>
    <xf numFmtId="0" fontId="23" fillId="5" borderId="15" xfId="0" applyFont="1" applyFill="1" applyBorder="1" applyAlignment="1">
      <alignment horizontal="center" vertical="center" wrapText="1"/>
    </xf>
    <xf numFmtId="0" fontId="9" fillId="0" borderId="0" xfId="0" applyFont="1" applyAlignment="1">
      <alignment horizontal="center" vertical="center" wrapText="1"/>
    </xf>
    <xf numFmtId="0" fontId="12" fillId="5" borderId="12" xfId="0" applyFont="1" applyFill="1" applyBorder="1" applyAlignment="1">
      <alignment horizontal="justify" vertical="center" wrapText="1"/>
    </xf>
    <xf numFmtId="0" fontId="12" fillId="0" borderId="0" xfId="0" applyFont="1" applyAlignment="1">
      <alignment wrapText="1"/>
    </xf>
    <xf numFmtId="164" fontId="18" fillId="14" borderId="34" xfId="0" applyNumberFormat="1" applyFont="1" applyFill="1" applyBorder="1" applyAlignment="1">
      <alignment horizontal="center" vertical="center" wrapText="1"/>
    </xf>
    <xf numFmtId="0" fontId="41" fillId="0" borderId="5" xfId="0" applyFont="1" applyFill="1" applyBorder="1" applyAlignment="1" applyProtection="1">
      <alignment vertical="top" textRotation="90" wrapText="1"/>
      <protection locked="0"/>
    </xf>
    <xf numFmtId="0" fontId="3" fillId="0" borderId="1" xfId="0" applyFont="1" applyFill="1" applyBorder="1" applyAlignment="1">
      <alignment horizontal="center" vertical="center" wrapText="1"/>
    </xf>
    <xf numFmtId="9" fontId="3" fillId="0" borderId="11" xfId="1" applyFont="1" applyFill="1" applyBorder="1" applyAlignment="1">
      <alignment horizontal="center" vertical="center" wrapText="1"/>
    </xf>
    <xf numFmtId="0" fontId="12" fillId="0" borderId="24" xfId="0" applyFont="1" applyFill="1" applyBorder="1" applyAlignment="1" applyProtection="1">
      <alignment horizontal="left" vertical="center" wrapText="1"/>
      <protection locked="0"/>
    </xf>
    <xf numFmtId="9" fontId="3" fillId="0" borderId="16" xfId="1" applyFont="1" applyFill="1" applyBorder="1" applyAlignment="1">
      <alignment horizontal="center" vertical="center" wrapText="1"/>
    </xf>
    <xf numFmtId="9" fontId="3" fillId="0" borderId="4" xfId="1" applyFont="1" applyFill="1" applyBorder="1" applyAlignment="1">
      <alignment horizontal="center" vertical="center" wrapText="1"/>
    </xf>
    <xf numFmtId="9" fontId="3" fillId="0" borderId="1" xfId="1" applyFont="1" applyFill="1" applyBorder="1" applyAlignment="1">
      <alignment horizontal="center" vertical="center" wrapText="1"/>
    </xf>
    <xf numFmtId="0" fontId="3" fillId="0" borderId="19" xfId="1" applyNumberFormat="1" applyFont="1" applyFill="1" applyBorder="1" applyAlignment="1">
      <alignment horizontal="center" vertical="center" wrapText="1"/>
    </xf>
    <xf numFmtId="0" fontId="9" fillId="0" borderId="7" xfId="0" applyFont="1" applyFill="1" applyBorder="1" applyAlignment="1">
      <alignment horizontal="left" vertical="center" wrapText="1"/>
    </xf>
    <xf numFmtId="9" fontId="3" fillId="0" borderId="17" xfId="1" applyFont="1" applyFill="1" applyBorder="1" applyAlignment="1">
      <alignment horizontal="center" vertical="center" wrapText="1"/>
    </xf>
    <xf numFmtId="9" fontId="2" fillId="0" borderId="4" xfId="1" applyFont="1" applyFill="1" applyBorder="1" applyAlignment="1">
      <alignment horizontal="center" vertical="center" wrapText="1"/>
    </xf>
    <xf numFmtId="0" fontId="9" fillId="0" borderId="7" xfId="0" applyFont="1" applyFill="1" applyBorder="1" applyAlignment="1">
      <alignment horizontal="justify" vertical="center" wrapText="1"/>
    </xf>
    <xf numFmtId="9" fontId="2" fillId="0" borderId="1" xfId="1" applyFont="1" applyFill="1" applyBorder="1" applyAlignment="1">
      <alignment horizontal="center" vertical="center" wrapText="1"/>
    </xf>
    <xf numFmtId="9" fontId="2" fillId="0" borderId="12" xfId="1" applyFont="1" applyFill="1" applyBorder="1" applyAlignment="1">
      <alignment horizontal="center" vertical="center" wrapText="1"/>
    </xf>
    <xf numFmtId="9" fontId="2" fillId="0" borderId="9" xfId="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9" fillId="0" borderId="5" xfId="0" applyFont="1" applyFill="1" applyBorder="1" applyAlignment="1">
      <alignment vertical="top" textRotation="90" wrapText="1"/>
    </xf>
    <xf numFmtId="0" fontId="9" fillId="0" borderId="24" xfId="0" applyFont="1" applyFill="1" applyBorder="1" applyAlignment="1" applyProtection="1">
      <alignment horizontal="center" vertical="top" wrapText="1"/>
      <protection locked="0"/>
    </xf>
    <xf numFmtId="9" fontId="3" fillId="0" borderId="12" xfId="1" applyFont="1" applyFill="1" applyBorder="1" applyAlignment="1">
      <alignment horizontal="center" vertical="center" wrapText="1"/>
    </xf>
    <xf numFmtId="0" fontId="12" fillId="0" borderId="24" xfId="0" applyFont="1" applyFill="1" applyBorder="1" applyAlignment="1" applyProtection="1">
      <alignment horizontal="center" vertical="top" wrapText="1"/>
      <protection locked="0"/>
    </xf>
    <xf numFmtId="0" fontId="3" fillId="0" borderId="0" xfId="0" applyFont="1" applyBorder="1" applyAlignment="1">
      <alignment wrapText="1"/>
    </xf>
    <xf numFmtId="0" fontId="45" fillId="5" borderId="1" xfId="0" applyFont="1" applyFill="1" applyBorder="1" applyAlignment="1">
      <alignment horizontal="left" vertical="center" wrapText="1"/>
    </xf>
    <xf numFmtId="0" fontId="45" fillId="5" borderId="1" xfId="0" applyFont="1" applyFill="1" applyBorder="1" applyAlignment="1">
      <alignment horizontal="justify" vertical="center" wrapText="1"/>
    </xf>
    <xf numFmtId="0" fontId="8" fillId="3" borderId="6" xfId="0" applyFont="1" applyFill="1" applyBorder="1" applyAlignment="1">
      <alignment horizontal="center" vertical="center" wrapText="1"/>
    </xf>
    <xf numFmtId="1" fontId="31" fillId="5" borderId="1" xfId="1" applyNumberFormat="1" applyFont="1" applyFill="1" applyBorder="1" applyAlignment="1">
      <alignment horizontal="center" vertical="center" wrapText="1"/>
    </xf>
    <xf numFmtId="1" fontId="23" fillId="5" borderId="1" xfId="1" applyNumberFormat="1" applyFont="1" applyFill="1" applyBorder="1" applyAlignment="1">
      <alignment horizontal="center" vertical="center" wrapText="1"/>
    </xf>
    <xf numFmtId="9" fontId="31" fillId="5" borderId="15" xfId="1" applyFont="1" applyFill="1" applyBorder="1" applyAlignment="1">
      <alignment horizontal="center" vertical="center" wrapText="1"/>
    </xf>
    <xf numFmtId="9" fontId="31" fillId="5" borderId="2" xfId="1" applyFont="1" applyFill="1" applyBorder="1" applyAlignment="1">
      <alignment horizontal="center" vertical="center" wrapText="1"/>
    </xf>
    <xf numFmtId="9" fontId="31" fillId="5" borderId="13" xfId="1" applyFont="1" applyFill="1" applyBorder="1" applyAlignment="1">
      <alignment horizontal="center" vertical="center" wrapText="1"/>
    </xf>
    <xf numFmtId="164" fontId="18" fillId="5" borderId="0" xfId="0" applyNumberFormat="1" applyFont="1" applyFill="1" applyBorder="1" applyAlignment="1">
      <alignment horizontal="center" vertical="center" wrapText="1"/>
    </xf>
    <xf numFmtId="1" fontId="23" fillId="5" borderId="1" xfId="0" applyNumberFormat="1" applyFont="1" applyFill="1" applyBorder="1" applyAlignment="1">
      <alignment horizontal="center" vertical="center" wrapText="1"/>
    </xf>
    <xf numFmtId="0" fontId="31" fillId="5" borderId="1" xfId="1" applyNumberFormat="1" applyFont="1" applyFill="1" applyBorder="1" applyAlignment="1">
      <alignment horizontal="center" vertical="center"/>
    </xf>
    <xf numFmtId="0" fontId="12" fillId="5" borderId="12" xfId="0" applyFont="1" applyFill="1" applyBorder="1" applyAlignment="1" applyProtection="1">
      <alignment horizontal="center" vertical="center" wrapText="1"/>
      <protection locked="0"/>
    </xf>
    <xf numFmtId="0" fontId="12" fillId="5" borderId="4" xfId="0" applyFont="1" applyFill="1" applyBorder="1" applyAlignment="1" applyProtection="1">
      <alignment horizontal="center" vertical="center" wrapText="1"/>
      <protection locked="0"/>
    </xf>
    <xf numFmtId="0" fontId="12" fillId="5" borderId="12"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12" fillId="5" borderId="24" xfId="0" applyFont="1" applyFill="1" applyBorder="1" applyAlignment="1" applyProtection="1">
      <alignment horizontal="center" vertical="center" wrapText="1"/>
      <protection locked="0"/>
    </xf>
    <xf numFmtId="0" fontId="12" fillId="5" borderId="26" xfId="0" applyFont="1" applyFill="1" applyBorder="1" applyAlignment="1" applyProtection="1">
      <alignment horizontal="center" vertical="center" wrapText="1"/>
      <protection locked="0"/>
    </xf>
    <xf numFmtId="9" fontId="31" fillId="5" borderId="12" xfId="1" applyFont="1" applyFill="1" applyBorder="1" applyAlignment="1">
      <alignment horizontal="center" vertical="center" wrapText="1"/>
    </xf>
    <xf numFmtId="9" fontId="31" fillId="5" borderId="4" xfId="1" applyFont="1" applyFill="1" applyBorder="1" applyAlignment="1">
      <alignment horizontal="center" vertical="center" wrapText="1"/>
    </xf>
    <xf numFmtId="0" fontId="23" fillId="5" borderId="4" xfId="0" applyFont="1" applyFill="1" applyBorder="1" applyAlignment="1">
      <alignment horizontal="center" vertical="center" wrapText="1"/>
    </xf>
    <xf numFmtId="1" fontId="23" fillId="5" borderId="9" xfId="0" applyNumberFormat="1" applyFont="1" applyFill="1" applyBorder="1" applyAlignment="1">
      <alignment horizontal="center" vertical="center" wrapText="1"/>
    </xf>
    <xf numFmtId="9" fontId="23" fillId="5" borderId="4" xfId="0" applyNumberFormat="1" applyFont="1" applyFill="1" applyBorder="1" applyAlignment="1">
      <alignment horizontal="center" vertical="center" wrapText="1"/>
    </xf>
    <xf numFmtId="9" fontId="23" fillId="5" borderId="5" xfId="0" applyNumberFormat="1" applyFont="1" applyFill="1" applyBorder="1" applyAlignment="1">
      <alignment horizontal="center" vertical="center" wrapText="1"/>
    </xf>
    <xf numFmtId="9" fontId="23" fillId="5" borderId="9" xfId="1" applyNumberFormat="1" applyFont="1" applyFill="1" applyBorder="1" applyAlignment="1">
      <alignment horizontal="center" vertical="center" wrapText="1"/>
    </xf>
    <xf numFmtId="1" fontId="23" fillId="5" borderId="9" xfId="1" applyNumberFormat="1" applyFont="1" applyFill="1" applyBorder="1" applyAlignment="1">
      <alignment horizontal="center" vertical="center" wrapText="1"/>
    </xf>
    <xf numFmtId="1" fontId="23" fillId="5" borderId="4" xfId="1" applyNumberFormat="1" applyFont="1" applyFill="1" applyBorder="1" applyAlignment="1">
      <alignment horizontal="center" vertical="center" wrapText="1"/>
    </xf>
    <xf numFmtId="1" fontId="23" fillId="5" borderId="4" xfId="0" applyNumberFormat="1" applyFont="1" applyFill="1" applyBorder="1" applyAlignment="1">
      <alignment horizontal="center" vertical="center" wrapText="1"/>
    </xf>
    <xf numFmtId="9" fontId="23" fillId="5" borderId="12" xfId="0" applyNumberFormat="1" applyFont="1" applyFill="1" applyBorder="1" applyAlignment="1">
      <alignment horizontal="center" vertical="center" wrapText="1"/>
    </xf>
    <xf numFmtId="9" fontId="23" fillId="5" borderId="15" xfId="0" applyNumberFormat="1" applyFont="1" applyFill="1" applyBorder="1" applyAlignment="1">
      <alignment horizontal="center" vertical="center" wrapText="1"/>
    </xf>
    <xf numFmtId="2" fontId="23" fillId="5" borderId="9" xfId="1" applyNumberFormat="1" applyFont="1" applyFill="1" applyBorder="1" applyAlignment="1">
      <alignment horizontal="center" vertical="center" wrapText="1"/>
    </xf>
    <xf numFmtId="1" fontId="23" fillId="5" borderId="15" xfId="1" applyNumberFormat="1" applyFont="1" applyFill="1" applyBorder="1" applyAlignment="1">
      <alignment horizontal="center" vertical="center" wrapText="1"/>
    </xf>
    <xf numFmtId="0" fontId="40" fillId="0" borderId="23" xfId="0" applyFont="1" applyFill="1" applyBorder="1" applyAlignment="1" applyProtection="1">
      <alignment vertical="center" textRotation="90" wrapText="1"/>
      <protection locked="0"/>
    </xf>
    <xf numFmtId="0" fontId="9" fillId="0" borderId="26" xfId="0" applyFont="1" applyFill="1" applyBorder="1" applyAlignment="1">
      <alignment horizontal="justify" vertical="center" wrapText="1"/>
    </xf>
    <xf numFmtId="0" fontId="9" fillId="0" borderId="24" xfId="0" applyFont="1" applyFill="1" applyBorder="1" applyAlignment="1">
      <alignment horizontal="justify" vertical="center" wrapText="1"/>
    </xf>
    <xf numFmtId="0" fontId="9" fillId="0" borderId="30" xfId="0" applyFont="1" applyFill="1" applyBorder="1" applyAlignment="1" applyProtection="1">
      <alignment horizontal="left" vertical="center" wrapText="1"/>
      <protection locked="0"/>
    </xf>
    <xf numFmtId="0" fontId="12" fillId="0" borderId="30" xfId="0" applyFont="1" applyFill="1" applyBorder="1" applyAlignment="1" applyProtection="1">
      <alignment horizontal="left" vertical="center" wrapText="1"/>
      <protection locked="0"/>
    </xf>
    <xf numFmtId="0" fontId="12" fillId="0" borderId="6" xfId="0" applyFont="1" applyFill="1" applyBorder="1" applyAlignment="1" applyProtection="1">
      <alignment vertical="center" wrapText="1"/>
      <protection locked="0"/>
    </xf>
    <xf numFmtId="0" fontId="9" fillId="0" borderId="6" xfId="0" applyFont="1" applyFill="1" applyBorder="1" applyAlignment="1">
      <alignment horizontal="justify" vertical="center" wrapText="1"/>
    </xf>
    <xf numFmtId="0" fontId="23" fillId="0" borderId="2" xfId="0" applyFont="1" applyFill="1" applyBorder="1" applyAlignment="1">
      <alignment vertical="center" wrapText="1"/>
    </xf>
    <xf numFmtId="0" fontId="23" fillId="0" borderId="2" xfId="0" applyFont="1" applyFill="1" applyBorder="1" applyAlignment="1">
      <alignment horizontal="center" vertical="center" wrapText="1"/>
    </xf>
    <xf numFmtId="0" fontId="17" fillId="0" borderId="6" xfId="0" applyFont="1" applyFill="1" applyBorder="1" applyAlignment="1" applyProtection="1">
      <alignment vertical="center" wrapText="1"/>
      <protection locked="0"/>
    </xf>
    <xf numFmtId="0" fontId="9" fillId="0" borderId="36" xfId="0" applyFont="1" applyFill="1" applyBorder="1" applyAlignment="1" applyProtection="1">
      <alignment horizontal="center" vertical="center" wrapText="1"/>
      <protection locked="0"/>
    </xf>
    <xf numFmtId="0" fontId="3" fillId="0" borderId="12" xfId="0" applyFont="1" applyFill="1" applyBorder="1" applyAlignment="1">
      <alignment horizontal="center" vertical="center" wrapText="1"/>
    </xf>
    <xf numFmtId="9" fontId="3" fillId="15" borderId="1" xfId="1" applyFont="1" applyFill="1" applyBorder="1" applyAlignment="1">
      <alignment horizontal="center" vertical="center" wrapText="1"/>
    </xf>
    <xf numFmtId="9" fontId="3" fillId="15" borderId="11" xfId="1" applyFont="1" applyFill="1" applyBorder="1" applyAlignment="1">
      <alignment horizontal="center" vertical="center" wrapText="1"/>
    </xf>
    <xf numFmtId="0" fontId="3" fillId="15" borderId="0" xfId="0" applyFont="1" applyFill="1" applyAlignment="1">
      <alignment wrapText="1"/>
    </xf>
    <xf numFmtId="0" fontId="3" fillId="15" borderId="1" xfId="0" applyFont="1" applyFill="1" applyBorder="1" applyAlignment="1">
      <alignment horizontal="center" vertical="center" wrapText="1"/>
    </xf>
    <xf numFmtId="0" fontId="3" fillId="15" borderId="12" xfId="0" applyFont="1" applyFill="1" applyBorder="1" applyAlignment="1">
      <alignment horizontal="center" vertical="center" wrapText="1"/>
    </xf>
    <xf numFmtId="0" fontId="10" fillId="5" borderId="7" xfId="0" applyFont="1" applyFill="1" applyBorder="1" applyAlignment="1">
      <alignment horizontal="center" vertical="center" wrapText="1"/>
    </xf>
    <xf numFmtId="9" fontId="31" fillId="5" borderId="1" xfId="1" applyFont="1" applyFill="1" applyBorder="1" applyAlignment="1">
      <alignment horizontal="center" vertical="center"/>
    </xf>
    <xf numFmtId="0" fontId="9" fillId="5" borderId="24" xfId="0" applyFont="1" applyFill="1" applyBorder="1" applyAlignment="1">
      <alignment horizontal="center" vertical="center" wrapText="1"/>
    </xf>
    <xf numFmtId="0" fontId="9" fillId="5" borderId="12" xfId="0" applyFont="1" applyFill="1" applyBorder="1" applyAlignment="1">
      <alignment vertical="center" wrapText="1"/>
    </xf>
    <xf numFmtId="1" fontId="31" fillId="5" borderId="1" xfId="0" applyNumberFormat="1" applyFont="1" applyFill="1" applyBorder="1" applyAlignment="1">
      <alignment horizontal="center" vertical="center" wrapText="1"/>
    </xf>
    <xf numFmtId="0" fontId="31" fillId="5" borderId="1" xfId="0" applyNumberFormat="1" applyFont="1" applyFill="1" applyBorder="1" applyAlignment="1">
      <alignment horizontal="center" vertical="center" wrapText="1"/>
    </xf>
    <xf numFmtId="9" fontId="31" fillId="5" borderId="1" xfId="1" applyNumberFormat="1" applyFont="1" applyFill="1" applyBorder="1" applyAlignment="1">
      <alignment horizontal="center" vertical="center" wrapText="1"/>
    </xf>
    <xf numFmtId="0" fontId="9" fillId="5" borderId="26" xfId="0" applyFont="1" applyFill="1" applyBorder="1" applyAlignment="1" applyProtection="1">
      <alignment vertical="center" wrapText="1"/>
      <protection locked="0"/>
    </xf>
    <xf numFmtId="0" fontId="9" fillId="5" borderId="4" xfId="0" applyFont="1" applyFill="1" applyBorder="1" applyAlignment="1">
      <alignment horizontal="justify" vertical="center" wrapText="1"/>
    </xf>
    <xf numFmtId="0" fontId="31" fillId="5" borderId="1" xfId="0" applyNumberFormat="1" applyFont="1" applyFill="1" applyBorder="1" applyAlignment="1" applyProtection="1">
      <alignment horizontal="center" vertical="center" wrapText="1"/>
      <protection locked="0"/>
    </xf>
    <xf numFmtId="0" fontId="9" fillId="5" borderId="7" xfId="0" applyFont="1" applyFill="1" applyBorder="1" applyAlignment="1" applyProtection="1">
      <alignment vertical="center" wrapText="1"/>
      <protection locked="0"/>
    </xf>
    <xf numFmtId="0" fontId="9" fillId="5" borderId="1" xfId="0" applyFont="1" applyFill="1" applyBorder="1" applyAlignment="1" applyProtection="1">
      <alignment horizontal="center" vertical="center" wrapText="1"/>
      <protection locked="0"/>
    </xf>
    <xf numFmtId="0" fontId="31" fillId="5" borderId="1" xfId="0" applyFont="1" applyFill="1" applyBorder="1" applyAlignment="1" applyProtection="1">
      <alignment horizontal="center" vertical="center" wrapText="1"/>
      <protection locked="0"/>
    </xf>
    <xf numFmtId="0" fontId="31" fillId="5" borderId="1" xfId="1" applyNumberFormat="1" applyFont="1" applyFill="1" applyBorder="1" applyAlignment="1" applyProtection="1">
      <alignment horizontal="center" vertical="center" wrapText="1"/>
      <protection locked="0"/>
    </xf>
    <xf numFmtId="0" fontId="9" fillId="5" borderId="30" xfId="0" applyFont="1" applyFill="1" applyBorder="1" applyAlignment="1" applyProtection="1">
      <alignment vertical="center" wrapText="1"/>
      <protection locked="0"/>
    </xf>
    <xf numFmtId="0" fontId="9" fillId="5" borderId="17" xfId="0" applyFont="1" applyFill="1" applyBorder="1" applyAlignment="1">
      <alignment vertical="center" wrapText="1"/>
    </xf>
    <xf numFmtId="0" fontId="9" fillId="5" borderId="17" xfId="0" applyFont="1" applyFill="1" applyBorder="1" applyAlignment="1" applyProtection="1">
      <alignment horizontal="center" vertical="center" wrapText="1"/>
      <protection locked="0"/>
    </xf>
    <xf numFmtId="0" fontId="12" fillId="5" borderId="8" xfId="0" applyFont="1" applyFill="1" applyBorder="1" applyAlignment="1" applyProtection="1">
      <alignment horizontal="justify" vertical="center" wrapText="1"/>
      <protection locked="0"/>
    </xf>
    <xf numFmtId="0" fontId="12" fillId="5" borderId="7" xfId="0" applyFont="1" applyFill="1" applyBorder="1" applyAlignment="1" applyProtection="1">
      <alignment horizontal="justify" vertical="center" wrapText="1"/>
      <protection locked="0"/>
    </xf>
    <xf numFmtId="0" fontId="12" fillId="5" borderId="24" xfId="0" applyFont="1" applyFill="1" applyBorder="1" applyAlignment="1" applyProtection="1">
      <alignment horizontal="justify" vertical="center" wrapText="1"/>
      <protection locked="0"/>
    </xf>
    <xf numFmtId="0" fontId="12" fillId="5" borderId="12" xfId="0" applyFont="1" applyFill="1" applyBorder="1" applyAlignment="1">
      <alignment vertical="center" wrapText="1"/>
    </xf>
    <xf numFmtId="9" fontId="31" fillId="5" borderId="1" xfId="1" applyNumberFormat="1" applyFont="1" applyFill="1" applyBorder="1" applyAlignment="1">
      <alignment horizontal="center" vertical="center"/>
    </xf>
    <xf numFmtId="9" fontId="31" fillId="5" borderId="1" xfId="0" applyNumberFormat="1" applyFont="1" applyFill="1" applyBorder="1" applyAlignment="1" applyProtection="1">
      <alignment horizontal="center" vertical="center" wrapText="1"/>
      <protection locked="0"/>
    </xf>
    <xf numFmtId="0" fontId="9" fillId="5" borderId="7" xfId="0" applyFont="1" applyFill="1" applyBorder="1" applyAlignment="1" applyProtection="1">
      <alignment horizontal="center" vertical="center" wrapText="1"/>
      <protection locked="0"/>
    </xf>
    <xf numFmtId="9" fontId="31" fillId="5" borderId="12" xfId="1" applyFont="1" applyFill="1" applyBorder="1" applyAlignment="1">
      <alignment horizontal="center" vertical="center"/>
    </xf>
    <xf numFmtId="0" fontId="9" fillId="5" borderId="24" xfId="0" applyFont="1" applyFill="1" applyBorder="1" applyAlignment="1" applyProtection="1">
      <alignment horizontal="center" vertical="center" wrapText="1"/>
      <protection locked="0"/>
    </xf>
    <xf numFmtId="9" fontId="12" fillId="5" borderId="4" xfId="1" applyFont="1" applyFill="1" applyBorder="1" applyAlignment="1">
      <alignment horizontal="center" vertical="center" wrapText="1"/>
    </xf>
    <xf numFmtId="9" fontId="31" fillId="5" borderId="4" xfId="1" applyFont="1" applyFill="1" applyBorder="1" applyAlignment="1">
      <alignment horizontal="center" vertical="center"/>
    </xf>
    <xf numFmtId="0" fontId="31" fillId="5" borderId="4" xfId="1" applyNumberFormat="1" applyFont="1" applyFill="1" applyBorder="1" applyAlignment="1">
      <alignment horizontal="center" vertical="center"/>
    </xf>
    <xf numFmtId="0" fontId="23" fillId="5" borderId="4" xfId="1" applyNumberFormat="1" applyFont="1" applyFill="1" applyBorder="1" applyAlignment="1">
      <alignment horizontal="center" vertical="center" wrapText="1"/>
    </xf>
    <xf numFmtId="0" fontId="23" fillId="5" borderId="9" xfId="0" applyNumberFormat="1" applyFont="1" applyFill="1" applyBorder="1" applyAlignment="1">
      <alignment horizontal="center" vertical="center" wrapText="1"/>
    </xf>
    <xf numFmtId="9" fontId="31" fillId="5" borderId="22" xfId="0" applyNumberFormat="1" applyFont="1" applyFill="1" applyBorder="1" applyAlignment="1" applyProtection="1">
      <alignment horizontal="center" vertical="center" wrapText="1"/>
      <protection locked="0"/>
    </xf>
    <xf numFmtId="0" fontId="12" fillId="5" borderId="9" xfId="0" applyFont="1" applyFill="1" applyBorder="1" applyAlignment="1">
      <alignment horizontal="center" vertical="center" wrapText="1"/>
    </xf>
    <xf numFmtId="9" fontId="31" fillId="5" borderId="4" xfId="1" applyNumberFormat="1" applyFont="1" applyFill="1" applyBorder="1" applyAlignment="1">
      <alignment horizontal="center" vertical="center" wrapText="1"/>
    </xf>
    <xf numFmtId="1" fontId="31" fillId="5" borderId="1" xfId="1" applyNumberFormat="1" applyFont="1" applyFill="1" applyBorder="1" applyAlignment="1">
      <alignment horizontal="center" vertical="center"/>
    </xf>
    <xf numFmtId="1" fontId="31" fillId="5" borderId="1" xfId="1" applyNumberFormat="1" applyFont="1" applyFill="1" applyBorder="1" applyAlignment="1" applyProtection="1">
      <alignment horizontal="center" vertical="center" wrapText="1"/>
      <protection locked="0"/>
    </xf>
    <xf numFmtId="168" fontId="31" fillId="5" borderId="1" xfId="1" applyNumberFormat="1" applyFont="1" applyFill="1" applyBorder="1" applyAlignment="1">
      <alignment horizontal="center" vertical="center"/>
    </xf>
    <xf numFmtId="168" fontId="23" fillId="5" borderId="4" xfId="1" applyNumberFormat="1" applyFont="1" applyFill="1" applyBorder="1" applyAlignment="1">
      <alignment horizontal="center" vertical="center" wrapText="1"/>
    </xf>
    <xf numFmtId="2" fontId="23" fillId="5" borderId="4" xfId="1" applyNumberFormat="1" applyFont="1" applyFill="1" applyBorder="1" applyAlignment="1">
      <alignment horizontal="center" vertical="center" wrapText="1"/>
    </xf>
    <xf numFmtId="2" fontId="23" fillId="5" borderId="9" xfId="0" applyNumberFormat="1" applyFont="1" applyFill="1" applyBorder="1" applyAlignment="1">
      <alignment horizontal="center" vertical="center" wrapText="1"/>
    </xf>
    <xf numFmtId="0" fontId="9" fillId="5" borderId="0" xfId="0" applyFont="1" applyFill="1" applyAlignment="1">
      <alignment horizontal="center" vertical="center" wrapText="1"/>
    </xf>
    <xf numFmtId="1" fontId="31" fillId="5" borderId="1" xfId="11" applyNumberFormat="1" applyFont="1" applyFill="1" applyBorder="1" applyAlignment="1">
      <alignment horizontal="center" vertical="center" wrapText="1"/>
    </xf>
    <xf numFmtId="1" fontId="23" fillId="5" borderId="15" xfId="0" applyNumberFormat="1" applyFont="1" applyFill="1" applyBorder="1" applyAlignment="1">
      <alignment horizontal="center" vertical="center" wrapText="1"/>
    </xf>
    <xf numFmtId="2" fontId="31" fillId="5" borderId="1" xfId="11" applyNumberFormat="1" applyFont="1" applyFill="1" applyBorder="1" applyAlignment="1">
      <alignment horizontal="center" vertical="center" wrapText="1"/>
    </xf>
    <xf numFmtId="0" fontId="31" fillId="5" borderId="1" xfId="11" applyNumberFormat="1" applyFont="1" applyFill="1" applyBorder="1" applyAlignment="1">
      <alignment horizontal="center" vertical="center" wrapText="1"/>
    </xf>
    <xf numFmtId="2" fontId="31" fillId="5" borderId="1" xfId="1" applyNumberFormat="1" applyFont="1" applyFill="1" applyBorder="1" applyAlignment="1">
      <alignment horizontal="center" vertical="center" wrapText="1"/>
    </xf>
    <xf numFmtId="10" fontId="23" fillId="5" borderId="9" xfId="0" applyNumberFormat="1" applyFont="1" applyFill="1" applyBorder="1" applyAlignment="1">
      <alignment horizontal="center" vertical="center" wrapText="1"/>
    </xf>
    <xf numFmtId="2" fontId="31" fillId="5" borderId="1" xfId="0" applyNumberFormat="1" applyFont="1" applyFill="1" applyBorder="1" applyAlignment="1">
      <alignment horizontal="center" vertical="center" wrapText="1"/>
    </xf>
    <xf numFmtId="0" fontId="12" fillId="5" borderId="1" xfId="0" applyFont="1" applyFill="1" applyBorder="1" applyAlignment="1">
      <alignment horizontal="left" vertical="center" wrapText="1"/>
    </xf>
    <xf numFmtId="0" fontId="12" fillId="5" borderId="1" xfId="0" applyFont="1" applyFill="1" applyBorder="1" applyAlignment="1" applyProtection="1">
      <alignment horizontal="justify" vertical="center" wrapText="1"/>
      <protection locked="0"/>
    </xf>
    <xf numFmtId="9" fontId="31" fillId="5" borderId="1" xfId="1" applyFont="1" applyFill="1" applyBorder="1" applyAlignment="1" applyProtection="1">
      <alignment horizontal="center" vertical="center" wrapText="1"/>
      <protection locked="0"/>
    </xf>
    <xf numFmtId="0" fontId="9" fillId="5" borderId="1" xfId="0" applyFont="1" applyFill="1" applyBorder="1" applyAlignment="1">
      <alignment horizontal="left" vertical="center" wrapText="1"/>
    </xf>
    <xf numFmtId="1" fontId="31" fillId="5" borderId="1" xfId="0" applyNumberFormat="1" applyFont="1" applyFill="1" applyBorder="1" applyAlignment="1" applyProtection="1">
      <alignment horizontal="center" vertical="center" wrapText="1"/>
      <protection locked="0"/>
    </xf>
    <xf numFmtId="0" fontId="12" fillId="5" borderId="30" xfId="0" applyFont="1" applyFill="1" applyBorder="1" applyAlignment="1" applyProtection="1">
      <alignment horizontal="left" vertical="center" wrapText="1"/>
      <protection locked="0"/>
    </xf>
    <xf numFmtId="0" fontId="23" fillId="5" borderId="27" xfId="0" applyFont="1" applyFill="1" applyBorder="1" applyAlignment="1">
      <alignment horizontal="center" vertical="center" wrapText="1"/>
    </xf>
    <xf numFmtId="0" fontId="23" fillId="5" borderId="28" xfId="0" applyFont="1" applyFill="1" applyBorder="1" applyAlignment="1">
      <alignment horizontal="center" vertical="center" wrapText="1"/>
    </xf>
    <xf numFmtId="0" fontId="9" fillId="5" borderId="30" xfId="0" applyFont="1" applyFill="1" applyBorder="1" applyAlignment="1" applyProtection="1">
      <alignment horizontal="left" vertical="center" wrapText="1"/>
      <protection locked="0"/>
    </xf>
    <xf numFmtId="0" fontId="9" fillId="5" borderId="26" xfId="0" applyFont="1" applyFill="1" applyBorder="1" applyAlignment="1">
      <alignment horizontal="justify" vertical="center" wrapText="1"/>
    </xf>
    <xf numFmtId="0" fontId="9" fillId="5" borderId="7" xfId="0" applyFont="1" applyFill="1" applyBorder="1" applyAlignment="1">
      <alignment horizontal="justify" vertical="center" wrapText="1"/>
    </xf>
    <xf numFmtId="0" fontId="9" fillId="5" borderId="24" xfId="0" applyFont="1" applyFill="1" applyBorder="1" applyAlignment="1">
      <alignment horizontal="justify" vertical="center" wrapText="1"/>
    </xf>
    <xf numFmtId="0" fontId="9" fillId="5" borderId="8" xfId="0" applyFont="1" applyFill="1" applyBorder="1" applyAlignment="1">
      <alignment horizontal="justify" vertical="center" wrapText="1"/>
    </xf>
    <xf numFmtId="10" fontId="23" fillId="5" borderId="4" xfId="0" applyNumberFormat="1" applyFont="1" applyFill="1" applyBorder="1" applyAlignment="1">
      <alignment horizontal="center" vertical="center" wrapText="1"/>
    </xf>
    <xf numFmtId="0" fontId="28" fillId="5" borderId="12" xfId="0" applyFont="1" applyFill="1" applyBorder="1" applyAlignment="1">
      <alignment horizontal="center" vertical="center" textRotation="90" wrapText="1"/>
    </xf>
    <xf numFmtId="0" fontId="12" fillId="5" borderId="31" xfId="0" applyFont="1" applyFill="1" applyBorder="1" applyAlignment="1" applyProtection="1">
      <alignment horizontal="justify" vertical="center" wrapText="1"/>
      <protection locked="0"/>
    </xf>
    <xf numFmtId="0" fontId="15" fillId="5" borderId="29" xfId="0" applyFont="1" applyFill="1" applyBorder="1" applyAlignment="1">
      <alignment horizontal="center" vertical="center" wrapText="1"/>
    </xf>
    <xf numFmtId="0" fontId="31" fillId="5" borderId="9" xfId="1" applyNumberFormat="1" applyFont="1" applyFill="1" applyBorder="1" applyAlignment="1">
      <alignment horizontal="center" vertical="center" wrapText="1"/>
    </xf>
    <xf numFmtId="0" fontId="12" fillId="5" borderId="14" xfId="0" applyFont="1" applyFill="1" applyBorder="1" applyAlignment="1" applyProtection="1">
      <alignment horizontal="justify" vertical="center" wrapText="1"/>
      <protection locked="0"/>
    </xf>
    <xf numFmtId="0" fontId="15" fillId="5" borderId="32" xfId="0" applyFont="1" applyFill="1" applyBorder="1" applyAlignment="1">
      <alignment horizontal="center" vertical="center" wrapText="1"/>
    </xf>
    <xf numFmtId="1" fontId="31" fillId="5" borderId="12" xfId="1" applyNumberFormat="1" applyFont="1" applyFill="1" applyBorder="1" applyAlignment="1">
      <alignment horizontal="center" vertical="center" wrapText="1"/>
    </xf>
    <xf numFmtId="0" fontId="31" fillId="5" borderId="12" xfId="1" applyNumberFormat="1" applyFont="1" applyFill="1" applyBorder="1" applyAlignment="1">
      <alignment horizontal="center" vertical="center"/>
    </xf>
    <xf numFmtId="9" fontId="23" fillId="5" borderId="22" xfId="1" applyFont="1" applyFill="1" applyBorder="1" applyAlignment="1">
      <alignment horizontal="center" vertical="center" wrapText="1"/>
    </xf>
    <xf numFmtId="0" fontId="23" fillId="5" borderId="22" xfId="0" applyNumberFormat="1" applyFont="1" applyFill="1" applyBorder="1" applyAlignment="1">
      <alignment horizontal="center" vertical="center" wrapText="1"/>
    </xf>
    <xf numFmtId="0" fontId="23" fillId="5" borderId="22" xfId="0" applyFont="1" applyFill="1" applyBorder="1" applyAlignment="1">
      <alignment horizontal="center" vertical="center" wrapText="1"/>
    </xf>
    <xf numFmtId="0" fontId="9" fillId="5" borderId="1" xfId="0" applyFont="1" applyFill="1" applyBorder="1" applyAlignment="1">
      <alignment horizontal="justify" vertical="center" wrapText="1"/>
    </xf>
    <xf numFmtId="9" fontId="37" fillId="5" borderId="1" xfId="0" applyNumberFormat="1" applyFont="1" applyFill="1" applyBorder="1" applyAlignment="1" applyProtection="1">
      <alignment horizontal="center" vertical="center" wrapText="1"/>
      <protection locked="0"/>
    </xf>
    <xf numFmtId="0" fontId="28" fillId="5" borderId="5" xfId="0" applyFont="1" applyFill="1" applyBorder="1" applyAlignment="1">
      <alignment horizontal="center" vertical="center" textRotation="90" wrapText="1"/>
    </xf>
    <xf numFmtId="1" fontId="37" fillId="5" borderId="1" xfId="0" applyNumberFormat="1" applyFont="1" applyFill="1" applyBorder="1" applyAlignment="1" applyProtection="1">
      <alignment horizontal="center" vertical="center" wrapText="1"/>
      <protection locked="0"/>
    </xf>
    <xf numFmtId="9" fontId="37" fillId="5" borderId="1" xfId="1" applyFont="1" applyFill="1" applyBorder="1" applyAlignment="1" applyProtection="1">
      <alignment horizontal="center" vertical="center" wrapText="1"/>
      <protection locked="0"/>
    </xf>
    <xf numFmtId="1" fontId="31" fillId="5" borderId="4" xfId="1" applyNumberFormat="1" applyFont="1" applyFill="1" applyBorder="1" applyAlignment="1">
      <alignment horizontal="center" vertical="center"/>
    </xf>
    <xf numFmtId="1" fontId="37" fillId="5" borderId="1" xfId="1" applyNumberFormat="1" applyFont="1" applyFill="1" applyBorder="1" applyAlignment="1" applyProtection="1">
      <alignment horizontal="center" vertical="center" wrapText="1"/>
      <protection locked="0"/>
    </xf>
    <xf numFmtId="0" fontId="15" fillId="5" borderId="1" xfId="0" applyFont="1" applyFill="1" applyBorder="1" applyAlignment="1">
      <alignment horizontal="center" vertical="center" wrapText="1"/>
    </xf>
    <xf numFmtId="9" fontId="37" fillId="5" borderId="1" xfId="1" applyFont="1" applyFill="1" applyBorder="1" applyAlignment="1">
      <alignment horizontal="center" vertical="center" wrapText="1"/>
    </xf>
    <xf numFmtId="9" fontId="37" fillId="5" borderId="1" xfId="0" applyNumberFormat="1" applyFont="1" applyFill="1" applyBorder="1" applyAlignment="1">
      <alignment horizontal="center" vertical="center" wrapText="1"/>
    </xf>
    <xf numFmtId="0" fontId="15" fillId="5" borderId="1" xfId="0" applyFont="1" applyFill="1" applyBorder="1" applyAlignment="1">
      <alignment vertical="center" wrapText="1"/>
    </xf>
    <xf numFmtId="0" fontId="37" fillId="5" borderId="1" xfId="1" applyNumberFormat="1" applyFont="1" applyFill="1" applyBorder="1" applyAlignment="1">
      <alignment horizontal="center" vertical="center" wrapText="1"/>
    </xf>
    <xf numFmtId="0" fontId="37" fillId="5" borderId="1" xfId="0" applyNumberFormat="1" applyFont="1" applyFill="1" applyBorder="1" applyAlignment="1">
      <alignment horizontal="center" vertical="center" wrapText="1"/>
    </xf>
    <xf numFmtId="1" fontId="37" fillId="5" borderId="1" xfId="0" applyNumberFormat="1" applyFont="1" applyFill="1" applyBorder="1" applyAlignment="1">
      <alignment horizontal="center" vertical="center" wrapText="1"/>
    </xf>
    <xf numFmtId="0" fontId="15" fillId="5" borderId="1" xfId="0" applyFont="1" applyFill="1" applyBorder="1" applyAlignment="1" applyProtection="1">
      <alignment horizontal="justify" vertical="center" wrapText="1"/>
      <protection locked="0"/>
    </xf>
    <xf numFmtId="0" fontId="20" fillId="5" borderId="12" xfId="0" applyFont="1" applyFill="1" applyBorder="1" applyAlignment="1">
      <alignment horizontal="center" vertical="center" textRotation="90" wrapText="1"/>
    </xf>
    <xf numFmtId="0" fontId="12" fillId="5" borderId="1" xfId="0" applyFont="1" applyFill="1" applyBorder="1" applyAlignment="1" applyProtection="1">
      <alignment horizontal="justify" wrapText="1"/>
      <protection locked="0"/>
    </xf>
    <xf numFmtId="0" fontId="23" fillId="5" borderId="1" xfId="11" applyNumberFormat="1" applyFont="1" applyFill="1" applyBorder="1" applyAlignment="1" applyProtection="1">
      <alignment horizontal="center" vertical="center" wrapText="1"/>
      <protection locked="0"/>
    </xf>
    <xf numFmtId="0" fontId="31" fillId="5" borderId="1" xfId="0" applyNumberFormat="1" applyFont="1" applyFill="1" applyBorder="1" applyAlignment="1" applyProtection="1">
      <alignment horizontal="center" vertical="center"/>
      <protection locked="0"/>
    </xf>
    <xf numFmtId="0" fontId="31" fillId="5" borderId="1" xfId="0" applyFont="1" applyFill="1" applyBorder="1" applyAlignment="1" applyProtection="1">
      <alignment horizontal="center" vertical="center"/>
      <protection locked="0"/>
    </xf>
    <xf numFmtId="0" fontId="9" fillId="5" borderId="1" xfId="0" applyFont="1" applyFill="1" applyBorder="1" applyAlignment="1">
      <alignment wrapText="1"/>
    </xf>
    <xf numFmtId="0" fontId="17" fillId="5" borderId="7" xfId="0" applyFont="1" applyFill="1" applyBorder="1" applyAlignment="1" applyProtection="1">
      <alignment horizontal="center" vertical="center" wrapText="1"/>
      <protection locked="0"/>
    </xf>
    <xf numFmtId="41" fontId="23" fillId="5" borderId="4" xfId="12" applyFont="1" applyFill="1" applyBorder="1" applyAlignment="1">
      <alignment vertical="center" wrapText="1"/>
    </xf>
    <xf numFmtId="0" fontId="23" fillId="5" borderId="1" xfId="0" applyFont="1" applyFill="1" applyBorder="1" applyAlignment="1">
      <alignment vertical="center" wrapText="1"/>
    </xf>
    <xf numFmtId="9" fontId="12" fillId="5" borderId="1" xfId="0" applyNumberFormat="1" applyFont="1" applyFill="1" applyBorder="1" applyAlignment="1" applyProtection="1">
      <alignment horizontal="center" vertical="center" wrapText="1"/>
      <protection locked="0"/>
    </xf>
    <xf numFmtId="9" fontId="12" fillId="5" borderId="1" xfId="1" applyFont="1" applyFill="1" applyBorder="1" applyAlignment="1">
      <alignment horizontal="center" vertical="center" wrapText="1"/>
    </xf>
    <xf numFmtId="0" fontId="17" fillId="16" borderId="7" xfId="0" applyFont="1" applyFill="1" applyBorder="1" applyAlignment="1" applyProtection="1">
      <alignment horizontal="center" vertical="center" wrapText="1"/>
      <protection locked="0"/>
    </xf>
    <xf numFmtId="0" fontId="12" fillId="5" borderId="12" xfId="0" applyFont="1" applyFill="1" applyBorder="1" applyAlignment="1" applyProtection="1">
      <alignment horizontal="justify" vertical="center" wrapText="1"/>
      <protection locked="0"/>
    </xf>
    <xf numFmtId="9" fontId="31" fillId="5" borderId="12" xfId="1" applyNumberFormat="1" applyFont="1" applyFill="1" applyBorder="1" applyAlignment="1">
      <alignment horizontal="center" vertical="center" wrapText="1"/>
    </xf>
    <xf numFmtId="10" fontId="31" fillId="5" borderId="12" xfId="1" applyNumberFormat="1" applyFont="1" applyFill="1" applyBorder="1" applyAlignment="1">
      <alignment horizontal="center" vertical="center" wrapText="1"/>
    </xf>
    <xf numFmtId="10" fontId="23" fillId="5" borderId="4" xfId="1" applyNumberFormat="1" applyFont="1" applyFill="1" applyBorder="1" applyAlignment="1">
      <alignment horizontal="center" vertical="center" wrapText="1"/>
    </xf>
    <xf numFmtId="10" fontId="23" fillId="5" borderId="12" xfId="1" applyNumberFormat="1" applyFont="1" applyFill="1" applyBorder="1" applyAlignment="1">
      <alignment horizontal="center" vertical="center" wrapText="1"/>
    </xf>
    <xf numFmtId="0" fontId="45" fillId="5" borderId="7" xfId="0" applyFont="1" applyFill="1" applyBorder="1" applyAlignment="1">
      <alignment horizontal="justify" vertical="center" wrapText="1"/>
    </xf>
    <xf numFmtId="0" fontId="45" fillId="5" borderId="1" xfId="0" applyFont="1" applyFill="1" applyBorder="1" applyAlignment="1">
      <alignment vertical="center" wrapText="1"/>
    </xf>
    <xf numFmtId="0" fontId="29" fillId="5" borderId="12" xfId="0" applyFont="1" applyFill="1" applyBorder="1" applyAlignment="1" applyProtection="1">
      <alignment horizontal="center" vertical="center" textRotation="90" wrapText="1"/>
      <protection locked="0"/>
    </xf>
    <xf numFmtId="164" fontId="23" fillId="5" borderId="1" xfId="1" applyNumberFormat="1" applyFont="1" applyFill="1" applyBorder="1" applyAlignment="1">
      <alignment horizontal="center" vertical="center" wrapText="1"/>
    </xf>
    <xf numFmtId="0" fontId="9" fillId="5" borderId="1" xfId="0" applyFont="1" applyFill="1" applyBorder="1" applyAlignment="1" applyProtection="1">
      <alignment horizontal="left" vertical="center" wrapText="1"/>
      <protection locked="0"/>
    </xf>
    <xf numFmtId="168" fontId="23" fillId="5" borderId="1" xfId="1" applyNumberFormat="1" applyFont="1" applyFill="1" applyBorder="1" applyAlignment="1">
      <alignment horizontal="center" vertical="center" wrapText="1"/>
    </xf>
    <xf numFmtId="2" fontId="23" fillId="5" borderId="1" xfId="1" applyNumberFormat="1" applyFont="1" applyFill="1" applyBorder="1" applyAlignment="1">
      <alignment horizontal="center" vertical="center" wrapText="1"/>
    </xf>
    <xf numFmtId="0" fontId="12" fillId="5" borderId="1" xfId="0" applyFont="1" applyFill="1" applyBorder="1" applyAlignment="1" applyProtection="1">
      <alignment vertical="center" wrapText="1"/>
      <protection locked="0"/>
    </xf>
    <xf numFmtId="9" fontId="31" fillId="5" borderId="12" xfId="1" applyFont="1" applyFill="1" applyBorder="1" applyAlignment="1">
      <alignment horizontal="center" vertical="center" wrapText="1"/>
    </xf>
    <xf numFmtId="9" fontId="23" fillId="5" borderId="12" xfId="1" applyFont="1" applyFill="1" applyBorder="1" applyAlignment="1">
      <alignment horizontal="center" vertical="center" wrapText="1"/>
    </xf>
    <xf numFmtId="0" fontId="4" fillId="5" borderId="5" xfId="0" applyFont="1" applyFill="1" applyBorder="1" applyAlignment="1">
      <alignment vertical="top" textRotation="90" wrapText="1"/>
    </xf>
    <xf numFmtId="0" fontId="29" fillId="5" borderId="5" xfId="0" applyFont="1" applyFill="1" applyBorder="1" applyAlignment="1" applyProtection="1">
      <alignment vertical="top" textRotation="90" wrapText="1"/>
      <protection locked="0"/>
    </xf>
    <xf numFmtId="0" fontId="29" fillId="5" borderId="12" xfId="0" applyFont="1" applyFill="1" applyBorder="1" applyAlignment="1" applyProtection="1">
      <alignment vertical="top" textRotation="90" wrapText="1"/>
      <protection locked="0"/>
    </xf>
    <xf numFmtId="0" fontId="29" fillId="5" borderId="4" xfId="0" applyFont="1" applyFill="1" applyBorder="1" applyAlignment="1" applyProtection="1">
      <alignment vertical="top" textRotation="90" wrapText="1"/>
      <protection locked="0"/>
    </xf>
    <xf numFmtId="0" fontId="29" fillId="5" borderId="5" xfId="0" applyFont="1" applyFill="1" applyBorder="1" applyAlignment="1" applyProtection="1">
      <alignment vertical="center" textRotation="90" wrapText="1"/>
      <protection locked="0"/>
    </xf>
    <xf numFmtId="0" fontId="36" fillId="5" borderId="12" xfId="0" applyFont="1" applyFill="1" applyBorder="1" applyAlignment="1" applyProtection="1">
      <alignment vertical="center" textRotation="90" wrapText="1"/>
      <protection locked="0"/>
    </xf>
    <xf numFmtId="0" fontId="36" fillId="5" borderId="5" xfId="0" applyFont="1" applyFill="1" applyBorder="1" applyAlignment="1" applyProtection="1">
      <alignment vertical="center" textRotation="90" wrapText="1"/>
      <protection locked="0"/>
    </xf>
    <xf numFmtId="0" fontId="36" fillId="5" borderId="4" xfId="0" applyFont="1" applyFill="1" applyBorder="1" applyAlignment="1" applyProtection="1">
      <alignment vertical="center" textRotation="90" wrapText="1"/>
      <protection locked="0"/>
    </xf>
    <xf numFmtId="0" fontId="28" fillId="5" borderId="5" xfId="0" applyFont="1" applyFill="1" applyBorder="1" applyAlignment="1">
      <alignment vertical="center" textRotation="90" wrapText="1"/>
    </xf>
    <xf numFmtId="0" fontId="28" fillId="5" borderId="12" xfId="0" applyFont="1" applyFill="1" applyBorder="1" applyAlignment="1" applyProtection="1">
      <alignment horizontal="center" vertical="center" textRotation="90" wrapText="1"/>
      <protection locked="0"/>
    </xf>
    <xf numFmtId="0" fontId="28" fillId="5" borderId="5" xfId="0" applyFont="1" applyFill="1" applyBorder="1" applyAlignment="1" applyProtection="1">
      <alignment horizontal="center" vertical="center" textRotation="90" wrapText="1"/>
      <protection locked="0"/>
    </xf>
    <xf numFmtId="0" fontId="20" fillId="5" borderId="12" xfId="0" applyFont="1" applyFill="1" applyBorder="1" applyAlignment="1" applyProtection="1">
      <alignment horizontal="center" vertical="center" textRotation="90" wrapText="1"/>
      <protection locked="0"/>
    </xf>
    <xf numFmtId="0" fontId="20" fillId="5" borderId="5" xfId="0" applyFont="1" applyFill="1" applyBorder="1" applyAlignment="1" applyProtection="1">
      <alignment horizontal="center" vertical="center" textRotation="90" wrapText="1"/>
      <protection locked="0"/>
    </xf>
    <xf numFmtId="0" fontId="20" fillId="5" borderId="5" xfId="0" applyFont="1" applyFill="1" applyBorder="1" applyAlignment="1">
      <alignment vertical="center" textRotation="90" wrapText="1"/>
    </xf>
    <xf numFmtId="0" fontId="20" fillId="5" borderId="5" xfId="0" applyFont="1" applyFill="1" applyBorder="1" applyAlignment="1">
      <alignment horizontal="center" vertical="center" textRotation="90" wrapText="1"/>
    </xf>
    <xf numFmtId="0" fontId="4" fillId="5" borderId="12" xfId="0" applyFont="1" applyFill="1" applyBorder="1" applyAlignment="1" applyProtection="1">
      <alignment horizontal="center" vertical="center" textRotation="90" wrapText="1"/>
      <protection locked="0"/>
    </xf>
    <xf numFmtId="0" fontId="4" fillId="5" borderId="5" xfId="0" applyFont="1" applyFill="1" applyBorder="1" applyAlignment="1" applyProtection="1">
      <alignment horizontal="center" vertical="center" textRotation="90" wrapText="1"/>
      <protection locked="0"/>
    </xf>
    <xf numFmtId="0" fontId="4" fillId="16" borderId="5" xfId="0" applyFont="1" applyFill="1" applyBorder="1" applyAlignment="1" applyProtection="1">
      <alignment horizontal="center" vertical="center" textRotation="90" wrapText="1"/>
      <protection locked="0"/>
    </xf>
    <xf numFmtId="0" fontId="29" fillId="5" borderId="5" xfId="0" applyFont="1" applyFill="1" applyBorder="1" applyAlignment="1" applyProtection="1">
      <alignment horizontal="center" vertical="center" textRotation="90" wrapText="1"/>
      <protection locked="0"/>
    </xf>
    <xf numFmtId="0" fontId="4" fillId="5" borderId="5" xfId="0" applyFont="1" applyFill="1" applyBorder="1" applyAlignment="1" applyProtection="1">
      <alignment vertical="center" textRotation="90" wrapText="1"/>
      <protection locked="0"/>
    </xf>
    <xf numFmtId="0" fontId="4" fillId="5" borderId="4" xfId="0" applyFont="1" applyFill="1" applyBorder="1" applyAlignment="1" applyProtection="1">
      <alignment vertical="center" textRotation="90" wrapText="1"/>
      <protection locked="0"/>
    </xf>
    <xf numFmtId="0" fontId="2" fillId="0" borderId="0" xfId="0" applyFont="1" applyAlignment="1">
      <alignment wrapText="1"/>
    </xf>
    <xf numFmtId="9" fontId="18" fillId="5" borderId="34" xfId="0" applyNumberFormat="1" applyFont="1" applyFill="1" applyBorder="1" applyAlignment="1">
      <alignment horizontal="center" vertical="center" wrapText="1"/>
    </xf>
    <xf numFmtId="9" fontId="18" fillId="17" borderId="34" xfId="0" applyNumberFormat="1" applyFont="1" applyFill="1" applyBorder="1" applyAlignment="1">
      <alignment horizontal="center" vertical="center" wrapText="1"/>
    </xf>
    <xf numFmtId="0" fontId="8" fillId="17" borderId="0" xfId="0" applyFont="1" applyFill="1" applyBorder="1" applyAlignment="1">
      <alignment horizontal="center" vertical="center" wrapText="1"/>
    </xf>
    <xf numFmtId="0" fontId="8" fillId="17" borderId="0" xfId="0" applyFont="1" applyFill="1" applyBorder="1" applyAlignment="1">
      <alignment horizontal="center" vertical="top" wrapText="1"/>
    </xf>
    <xf numFmtId="0" fontId="3" fillId="17" borderId="0" xfId="0" applyFont="1" applyFill="1" applyBorder="1"/>
    <xf numFmtId="0" fontId="3" fillId="17" borderId="0" xfId="0" applyFont="1" applyFill="1"/>
    <xf numFmtId="0" fontId="3" fillId="17" borderId="0" xfId="0" applyFont="1" applyFill="1" applyAlignment="1">
      <alignment wrapText="1"/>
    </xf>
    <xf numFmtId="9" fontId="3" fillId="17" borderId="0" xfId="0" applyNumberFormat="1" applyFont="1" applyFill="1" applyAlignment="1">
      <alignment wrapText="1"/>
    </xf>
    <xf numFmtId="0" fontId="7" fillId="2" borderId="33" xfId="0" applyFont="1" applyFill="1" applyBorder="1" applyAlignment="1">
      <alignment horizontal="center" vertical="center" wrapText="1"/>
    </xf>
    <xf numFmtId="0" fontId="7" fillId="2" borderId="3" xfId="0" applyFont="1" applyFill="1" applyBorder="1" applyAlignment="1">
      <alignment horizontal="center" vertical="center" wrapText="1"/>
    </xf>
    <xf numFmtId="9" fontId="23" fillId="5" borderId="12" xfId="1" applyFont="1" applyFill="1" applyBorder="1" applyAlignment="1">
      <alignment horizontal="center" vertical="center" wrapText="1"/>
    </xf>
    <xf numFmtId="9" fontId="23" fillId="5" borderId="4" xfId="1" applyFont="1" applyFill="1" applyBorder="1" applyAlignment="1">
      <alignment horizontal="center" vertical="center" wrapText="1"/>
    </xf>
    <xf numFmtId="9" fontId="23" fillId="5" borderId="22" xfId="1" applyFont="1" applyFill="1" applyBorder="1" applyAlignment="1">
      <alignment horizontal="center" vertical="center" wrapText="1"/>
    </xf>
    <xf numFmtId="9" fontId="23" fillId="5" borderId="20" xfId="1" applyFont="1" applyFill="1" applyBorder="1" applyAlignment="1">
      <alignment horizontal="center" vertical="center" wrapText="1"/>
    </xf>
    <xf numFmtId="9" fontId="31" fillId="5" borderId="12" xfId="1" applyFont="1" applyFill="1" applyBorder="1" applyAlignment="1" applyProtection="1">
      <alignment horizontal="center" vertical="center" wrapText="1"/>
      <protection locked="0"/>
    </xf>
    <xf numFmtId="0" fontId="31" fillId="5" borderId="4"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30" fillId="5" borderId="12" xfId="0" applyFont="1" applyFill="1" applyBorder="1" applyAlignment="1" applyProtection="1">
      <alignment horizontal="center" vertical="top" textRotation="90" wrapText="1"/>
      <protection locked="0"/>
    </xf>
    <xf numFmtId="0" fontId="30" fillId="5" borderId="5" xfId="0" applyFont="1" applyFill="1" applyBorder="1" applyAlignment="1" applyProtection="1">
      <alignment horizontal="center" vertical="top" textRotation="90" wrapText="1"/>
      <protection locked="0"/>
    </xf>
    <xf numFmtId="0" fontId="30" fillId="5" borderId="4" xfId="0" applyFont="1" applyFill="1" applyBorder="1" applyAlignment="1" applyProtection="1">
      <alignment horizontal="center" vertical="top" textRotation="90" wrapText="1"/>
      <protection locked="0"/>
    </xf>
    <xf numFmtId="0" fontId="12" fillId="5" borderId="12" xfId="0" applyFont="1" applyFill="1" applyBorder="1" applyAlignment="1" applyProtection="1">
      <alignment horizontal="center" vertical="center" wrapText="1"/>
      <protection locked="0"/>
    </xf>
    <xf numFmtId="0" fontId="12" fillId="5" borderId="4" xfId="0" applyFont="1" applyFill="1" applyBorder="1" applyAlignment="1" applyProtection="1">
      <alignment horizontal="center" vertical="center" wrapText="1"/>
      <protection locked="0"/>
    </xf>
    <xf numFmtId="0" fontId="12" fillId="5" borderId="12"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24" xfId="0" applyFont="1" applyFill="1" applyBorder="1" applyAlignment="1" applyProtection="1">
      <alignment horizontal="center" vertical="center" wrapText="1"/>
      <protection locked="0"/>
    </xf>
    <xf numFmtId="0" fontId="12" fillId="5" borderId="26" xfId="0" applyFont="1" applyFill="1" applyBorder="1" applyAlignment="1" applyProtection="1">
      <alignment horizontal="center" vertical="center" wrapText="1"/>
      <protection locked="0"/>
    </xf>
    <xf numFmtId="0" fontId="13" fillId="5" borderId="13" xfId="0" applyFont="1" applyFill="1" applyBorder="1" applyAlignment="1" applyProtection="1">
      <alignment horizontal="center" vertical="top" textRotation="90" wrapText="1"/>
      <protection locked="0"/>
    </xf>
    <xf numFmtId="0" fontId="13" fillId="5" borderId="35" xfId="0" applyFont="1" applyFill="1" applyBorder="1" applyAlignment="1" applyProtection="1">
      <alignment horizontal="center" vertical="top" textRotation="90" wrapText="1"/>
      <protection locked="0"/>
    </xf>
    <xf numFmtId="0" fontId="13" fillId="5" borderId="15" xfId="0" applyFont="1" applyFill="1" applyBorder="1" applyAlignment="1" applyProtection="1">
      <alignment horizontal="center" vertical="top" textRotation="90" wrapText="1"/>
      <protection locked="0"/>
    </xf>
    <xf numFmtId="0" fontId="13" fillId="5" borderId="2" xfId="0" applyFont="1" applyFill="1" applyBorder="1" applyAlignment="1">
      <alignment horizontal="center" vertical="top" textRotation="90" wrapText="1"/>
    </xf>
    <xf numFmtId="0" fontId="7" fillId="14" borderId="3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4" xfId="0" applyFont="1" applyFill="1" applyBorder="1" applyAlignment="1">
      <alignment horizontal="center" vertical="center" wrapText="1"/>
    </xf>
    <xf numFmtId="9" fontId="23" fillId="5" borderId="22" xfId="0" applyNumberFormat="1" applyFont="1" applyFill="1" applyBorder="1" applyAlignment="1">
      <alignment horizontal="center" vertical="center" wrapText="1"/>
    </xf>
    <xf numFmtId="9" fontId="23" fillId="5" borderId="20" xfId="0" applyNumberFormat="1" applyFont="1" applyFill="1" applyBorder="1" applyAlignment="1">
      <alignment horizontal="center" vertical="center" wrapText="1"/>
    </xf>
    <xf numFmtId="9" fontId="31" fillId="5" borderId="12" xfId="1" applyFont="1" applyFill="1" applyBorder="1" applyAlignment="1">
      <alignment horizontal="center" vertical="center" wrapText="1"/>
    </xf>
    <xf numFmtId="9" fontId="31" fillId="5" borderId="4" xfId="1" applyFont="1" applyFill="1" applyBorder="1" applyAlignment="1">
      <alignment horizontal="center" vertical="center" wrapText="1"/>
    </xf>
    <xf numFmtId="0" fontId="23" fillId="5" borderId="20" xfId="0" applyFont="1" applyFill="1" applyBorder="1" applyAlignment="1">
      <alignment horizontal="center" vertical="center" wrapText="1"/>
    </xf>
    <xf numFmtId="9" fontId="23" fillId="5"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13" fillId="5" borderId="2" xfId="0" applyFont="1" applyFill="1" applyBorder="1" applyAlignment="1" applyProtection="1">
      <alignment horizontal="center" vertical="center" textRotation="90" wrapText="1"/>
      <protection locked="0"/>
    </xf>
    <xf numFmtId="0" fontId="13" fillId="5" borderId="2" xfId="0" applyFont="1" applyFill="1" applyBorder="1" applyAlignment="1">
      <alignment horizontal="center" vertical="center" textRotation="90" wrapText="1"/>
    </xf>
    <xf numFmtId="0" fontId="22" fillId="5" borderId="2" xfId="0" applyFont="1" applyFill="1" applyBorder="1" applyAlignment="1">
      <alignment horizontal="center" vertical="center" textRotation="90" wrapText="1"/>
    </xf>
    <xf numFmtId="0" fontId="13" fillId="5" borderId="1" xfId="0" applyFont="1" applyFill="1" applyBorder="1" applyAlignment="1">
      <alignment horizontal="center" vertical="center" textRotation="90" wrapText="1"/>
    </xf>
    <xf numFmtId="0" fontId="13" fillId="5" borderId="1" xfId="0" applyFont="1" applyFill="1" applyBorder="1" applyAlignment="1" applyProtection="1">
      <alignment horizontal="center" vertical="center" textRotation="90" wrapText="1"/>
      <protection locked="0"/>
    </xf>
    <xf numFmtId="0" fontId="22" fillId="5" borderId="1" xfId="0" applyFont="1" applyFill="1" applyBorder="1" applyAlignment="1" applyProtection="1">
      <alignment horizontal="center" vertical="center" textRotation="90" wrapText="1"/>
      <protection locked="0"/>
    </xf>
    <xf numFmtId="0" fontId="18" fillId="21" borderId="7" xfId="0" applyFont="1" applyFill="1" applyBorder="1" applyAlignment="1">
      <alignment horizontal="center" vertical="center" textRotation="90" wrapText="1"/>
    </xf>
    <xf numFmtId="0" fontId="14" fillId="5" borderId="1" xfId="0" applyFont="1" applyFill="1" applyBorder="1" applyAlignment="1" applyProtection="1">
      <alignment horizontal="center" vertical="center" textRotation="90" wrapText="1"/>
      <protection locked="0"/>
    </xf>
    <xf numFmtId="0" fontId="32" fillId="5" borderId="2" xfId="0" applyFont="1" applyFill="1" applyBorder="1" applyAlignment="1">
      <alignment horizontal="center" vertical="center" wrapText="1"/>
    </xf>
    <xf numFmtId="0" fontId="18" fillId="19" borderId="12" xfId="0" applyFont="1" applyFill="1" applyBorder="1" applyAlignment="1">
      <alignment horizontal="center" vertical="center" textRotation="90" wrapText="1"/>
    </xf>
    <xf numFmtId="0" fontId="18" fillId="19" borderId="5" xfId="0" applyFont="1" applyFill="1" applyBorder="1" applyAlignment="1">
      <alignment horizontal="center" vertical="center" textRotation="90" wrapText="1"/>
    </xf>
    <xf numFmtId="0" fontId="18" fillId="19" borderId="4" xfId="0" applyFont="1" applyFill="1" applyBorder="1" applyAlignment="1">
      <alignment horizontal="center" vertical="center" textRotation="90" wrapText="1"/>
    </xf>
    <xf numFmtId="0" fontId="14" fillId="5" borderId="2" xfId="0" applyFont="1" applyFill="1" applyBorder="1" applyAlignment="1">
      <alignment horizontal="center" vertical="center" textRotation="255" wrapText="1"/>
    </xf>
    <xf numFmtId="0" fontId="21" fillId="5" borderId="12" xfId="0" applyFont="1" applyFill="1" applyBorder="1" applyAlignment="1" applyProtection="1">
      <alignment horizontal="center" vertical="center" textRotation="90" wrapText="1"/>
      <protection locked="0"/>
    </xf>
    <xf numFmtId="0" fontId="21" fillId="5" borderId="5" xfId="0" applyFont="1" applyFill="1" applyBorder="1" applyAlignment="1" applyProtection="1">
      <alignment horizontal="center" vertical="center" textRotation="90" wrapText="1"/>
      <protection locked="0"/>
    </xf>
    <xf numFmtId="0" fontId="10" fillId="0" borderId="12" xfId="0" applyFont="1" applyBorder="1" applyAlignment="1">
      <alignment horizontal="center" vertical="center" textRotation="90" wrapText="1"/>
    </xf>
    <xf numFmtId="0" fontId="10" fillId="0" borderId="5" xfId="0" applyFont="1" applyBorder="1" applyAlignment="1">
      <alignment horizontal="center" vertical="center" textRotation="90" wrapText="1"/>
    </xf>
    <xf numFmtId="0" fontId="13" fillId="5" borderId="13" xfId="0" applyFont="1" applyFill="1" applyBorder="1" applyAlignment="1" applyProtection="1">
      <alignment horizontal="center" vertical="center" textRotation="90" wrapText="1"/>
      <protection locked="0"/>
    </xf>
    <xf numFmtId="0" fontId="13" fillId="5" borderId="35" xfId="0" applyFont="1" applyFill="1" applyBorder="1" applyAlignment="1" applyProtection="1">
      <alignment horizontal="center" vertical="center" textRotation="90" wrapText="1"/>
      <protection locked="0"/>
    </xf>
    <xf numFmtId="0" fontId="13" fillId="5" borderId="13" xfId="0" applyFont="1" applyFill="1" applyBorder="1" applyAlignment="1">
      <alignment horizontal="center" vertical="center" textRotation="90" wrapText="1"/>
    </xf>
    <xf numFmtId="0" fontId="13" fillId="5" borderId="35" xfId="0" applyFont="1" applyFill="1" applyBorder="1" applyAlignment="1">
      <alignment horizontal="center" vertical="center" textRotation="90" wrapText="1"/>
    </xf>
    <xf numFmtId="0" fontId="13" fillId="5" borderId="15" xfId="0" applyFont="1" applyFill="1" applyBorder="1" applyAlignment="1">
      <alignment horizontal="center" vertical="center" textRotation="90" wrapText="1"/>
    </xf>
    <xf numFmtId="0" fontId="14" fillId="5" borderId="12" xfId="0" applyFont="1" applyFill="1" applyBorder="1" applyAlignment="1" applyProtection="1">
      <alignment horizontal="center" vertical="center" textRotation="90" wrapText="1"/>
      <protection locked="0"/>
    </xf>
    <xf numFmtId="0" fontId="14" fillId="5" borderId="5" xfId="0" applyFont="1" applyFill="1" applyBorder="1" applyAlignment="1" applyProtection="1">
      <alignment horizontal="center" vertical="center" textRotation="90" wrapText="1"/>
      <protection locked="0"/>
    </xf>
    <xf numFmtId="0" fontId="14" fillId="5" borderId="4" xfId="0" applyFont="1" applyFill="1" applyBorder="1" applyAlignment="1" applyProtection="1">
      <alignment horizontal="center" vertical="center" textRotation="90" wrapText="1"/>
      <protection locked="0"/>
    </xf>
    <xf numFmtId="0" fontId="31" fillId="5" borderId="2" xfId="0" applyFont="1" applyFill="1" applyBorder="1" applyAlignment="1" applyProtection="1">
      <alignment horizontal="center" vertical="center" wrapText="1"/>
      <protection locked="0"/>
    </xf>
    <xf numFmtId="0" fontId="36" fillId="0" borderId="12" xfId="0" applyFont="1" applyFill="1" applyBorder="1" applyAlignment="1">
      <alignment horizontal="center" vertical="center" textRotation="90" wrapText="1"/>
    </xf>
    <xf numFmtId="0" fontId="36" fillId="0" borderId="5" xfId="0" applyFont="1" applyFill="1" applyBorder="1" applyAlignment="1">
      <alignment horizontal="center" vertical="center" textRotation="90" wrapText="1"/>
    </xf>
    <xf numFmtId="0" fontId="36" fillId="0" borderId="4" xfId="0" applyFont="1" applyFill="1" applyBorder="1" applyAlignment="1">
      <alignment horizontal="center" vertical="center" textRotation="90" wrapText="1"/>
    </xf>
    <xf numFmtId="0" fontId="36" fillId="20" borderId="22" xfId="0" applyFont="1" applyFill="1" applyBorder="1" applyAlignment="1">
      <alignment horizontal="center" vertical="center" textRotation="90" wrapText="1"/>
    </xf>
    <xf numFmtId="0" fontId="36" fillId="20" borderId="5" xfId="0" applyFont="1" applyFill="1" applyBorder="1" applyAlignment="1">
      <alignment horizontal="center" vertical="center" textRotation="90" wrapText="1"/>
    </xf>
    <xf numFmtId="0" fontId="12" fillId="5" borderId="12" xfId="0" applyFont="1" applyFill="1" applyBorder="1" applyAlignment="1" applyProtection="1">
      <alignment horizontal="center" vertical="top" wrapText="1"/>
      <protection locked="0"/>
    </xf>
    <xf numFmtId="0" fontId="12" fillId="5" borderId="5" xfId="0" applyFont="1" applyFill="1" applyBorder="1" applyAlignment="1" applyProtection="1">
      <alignment horizontal="center" vertical="top" wrapText="1"/>
      <protection locked="0"/>
    </xf>
    <xf numFmtId="0" fontId="12" fillId="5" borderId="35" xfId="0" applyFont="1" applyFill="1" applyBorder="1" applyAlignment="1" applyProtection="1">
      <alignment horizontal="center" vertical="top" wrapText="1"/>
      <protection locked="0"/>
    </xf>
    <xf numFmtId="0" fontId="13" fillId="5" borderId="15" xfId="0" applyFont="1" applyFill="1" applyBorder="1" applyAlignment="1" applyProtection="1">
      <alignment horizontal="center" vertical="center" textRotation="90" wrapText="1"/>
      <protection locked="0"/>
    </xf>
    <xf numFmtId="0" fontId="26" fillId="18" borderId="12" xfId="0" applyFont="1" applyFill="1" applyBorder="1" applyAlignment="1">
      <alignment horizontal="center" vertical="top" textRotation="90" wrapText="1"/>
    </xf>
    <xf numFmtId="0" fontId="26" fillId="18" borderId="5" xfId="0" applyFont="1" applyFill="1" applyBorder="1" applyAlignment="1">
      <alignment horizontal="center" vertical="top" textRotation="90" wrapText="1"/>
    </xf>
    <xf numFmtId="0" fontId="26" fillId="18" borderId="4" xfId="0" applyFont="1" applyFill="1" applyBorder="1" applyAlignment="1">
      <alignment horizontal="center" vertical="top" textRotation="90" wrapText="1"/>
    </xf>
    <xf numFmtId="0" fontId="27" fillId="5" borderId="1" xfId="0" applyFont="1" applyFill="1" applyBorder="1" applyAlignment="1" applyProtection="1">
      <alignment horizontal="center" vertical="top" textRotation="90" wrapText="1"/>
      <protection locked="0"/>
    </xf>
    <xf numFmtId="0" fontId="27" fillId="5" borderId="12" xfId="0" applyFont="1" applyFill="1" applyBorder="1" applyAlignment="1" applyProtection="1">
      <alignment horizontal="center" vertical="top" textRotation="90" wrapText="1"/>
      <protection locked="0"/>
    </xf>
    <xf numFmtId="0" fontId="27" fillId="5" borderId="5" xfId="0" applyFont="1" applyFill="1" applyBorder="1" applyAlignment="1" applyProtection="1">
      <alignment horizontal="center" vertical="top" textRotation="90" wrapText="1"/>
      <protection locked="0"/>
    </xf>
    <xf numFmtId="0" fontId="31" fillId="5" borderId="2" xfId="0" applyFont="1" applyFill="1" applyBorder="1" applyAlignment="1">
      <alignment horizontal="center" vertical="center" wrapText="1"/>
    </xf>
    <xf numFmtId="0" fontId="34" fillId="5" borderId="12" xfId="0" applyFont="1" applyFill="1" applyBorder="1" applyAlignment="1" applyProtection="1">
      <alignment horizontal="center" vertical="center" textRotation="90" wrapText="1"/>
      <protection locked="0"/>
    </xf>
    <xf numFmtId="0" fontId="34" fillId="5" borderId="5" xfId="0" applyFont="1" applyFill="1" applyBorder="1" applyAlignment="1" applyProtection="1">
      <alignment horizontal="center" vertical="center" textRotation="90" wrapText="1"/>
      <protection locked="0"/>
    </xf>
    <xf numFmtId="0" fontId="34" fillId="5" borderId="4" xfId="0" applyFont="1" applyFill="1" applyBorder="1" applyAlignment="1" applyProtection="1">
      <alignment horizontal="center" vertical="center" textRotation="90" wrapText="1"/>
      <protection locked="0"/>
    </xf>
    <xf numFmtId="0" fontId="14" fillId="5" borderId="12" xfId="0" applyFont="1" applyFill="1" applyBorder="1" applyAlignment="1">
      <alignment horizontal="center" vertical="center" textRotation="90" wrapText="1"/>
    </xf>
    <xf numFmtId="0" fontId="14" fillId="5" borderId="5" xfId="0" applyFont="1" applyFill="1" applyBorder="1" applyAlignment="1">
      <alignment horizontal="center" vertical="center" textRotation="90" wrapText="1"/>
    </xf>
    <xf numFmtId="0" fontId="14" fillId="5" borderId="4" xfId="0" applyFont="1" applyFill="1" applyBorder="1" applyAlignment="1">
      <alignment horizontal="center" vertical="center" textRotation="90" wrapText="1"/>
    </xf>
    <xf numFmtId="0" fontId="25" fillId="5" borderId="1" xfId="0" applyFont="1" applyFill="1" applyBorder="1" applyAlignment="1" applyProtection="1">
      <alignment horizontal="center" vertical="center" textRotation="90" wrapText="1"/>
      <protection locked="0"/>
    </xf>
    <xf numFmtId="0" fontId="23" fillId="5" borderId="2"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center" vertical="center" textRotation="90" wrapText="1"/>
      <protection locked="0"/>
    </xf>
    <xf numFmtId="0" fontId="33" fillId="5" borderId="1" xfId="0" applyFont="1" applyFill="1" applyBorder="1" applyAlignment="1" applyProtection="1">
      <alignment horizontal="center" vertical="center" textRotation="90" wrapText="1"/>
      <protection locked="0"/>
    </xf>
    <xf numFmtId="0" fontId="32" fillId="0" borderId="2" xfId="0" applyFont="1" applyFill="1" applyBorder="1" applyAlignment="1" applyProtection="1">
      <alignment horizontal="left" vertical="center" wrapText="1"/>
      <protection locked="0"/>
    </xf>
    <xf numFmtId="0" fontId="12" fillId="0" borderId="2"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4" fillId="5" borderId="2" xfId="0" applyFont="1" applyFill="1" applyBorder="1" applyAlignment="1">
      <alignment horizontal="center" vertical="center" textRotation="90" wrapText="1"/>
    </xf>
    <xf numFmtId="9" fontId="31" fillId="5" borderId="12" xfId="1" applyNumberFormat="1" applyFont="1" applyFill="1" applyBorder="1" applyAlignment="1">
      <alignment horizontal="center" vertical="center"/>
    </xf>
    <xf numFmtId="9" fontId="31" fillId="5" borderId="4" xfId="1" applyNumberFormat="1" applyFont="1" applyFill="1" applyBorder="1" applyAlignment="1">
      <alignment horizontal="center" vertical="center"/>
    </xf>
  </cellXfs>
  <cellStyles count="13">
    <cellStyle name="Amarillo" xfId="2" xr:uid="{00000000-0005-0000-0000-000000000000}"/>
    <cellStyle name="Millares [0]" xfId="12" builtinId="6"/>
    <cellStyle name="Millares [0] 2" xfId="11" xr:uid="{00000000-0005-0000-0000-000002000000}"/>
    <cellStyle name="Millares 2" xfId="3" xr:uid="{00000000-0005-0000-0000-000003000000}"/>
    <cellStyle name="Millares 3" xfId="10" xr:uid="{00000000-0005-0000-0000-000004000000}"/>
    <cellStyle name="Moneda 2" xfId="4" xr:uid="{00000000-0005-0000-0000-000005000000}"/>
    <cellStyle name="Normal" xfId="0" builtinId="0"/>
    <cellStyle name="Normal 2" xfId="5" xr:uid="{00000000-0005-0000-0000-000007000000}"/>
    <cellStyle name="Porcentaje" xfId="1" builtinId="5"/>
    <cellStyle name="Porcentaje 2" xfId="6" xr:uid="{00000000-0005-0000-0000-000009000000}"/>
    <cellStyle name="Porcentual 2" xfId="7" xr:uid="{00000000-0005-0000-0000-00000A000000}"/>
    <cellStyle name="Rojo" xfId="8" xr:uid="{00000000-0005-0000-0000-00000B000000}"/>
    <cellStyle name="Verde" xfId="9" xr:uid="{00000000-0005-0000-0000-00000C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EAF5-47C8-B038-4967C277EBF7}"/>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EAF5-47C8-B038-4967C277EBF7}"/>
            </c:ext>
          </c:extLst>
        </c:ser>
        <c:dLbls>
          <c:showLegendKey val="0"/>
          <c:showVal val="0"/>
          <c:showCatName val="0"/>
          <c:showSerName val="0"/>
          <c:showPercent val="0"/>
          <c:showBubbleSize val="0"/>
        </c:dLbls>
        <c:marker val="1"/>
        <c:smooth val="0"/>
        <c:axId val="89945216"/>
        <c:axId val="89946752"/>
      </c:lineChart>
      <c:catAx>
        <c:axId val="899452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9946752"/>
        <c:crosses val="autoZero"/>
        <c:auto val="1"/>
        <c:lblAlgn val="ctr"/>
        <c:lblOffset val="100"/>
        <c:noMultiLvlLbl val="0"/>
      </c:catAx>
      <c:valAx>
        <c:axId val="899467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99452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199" l="0.70000000000000062" r="0.70000000000000062" t="0.7500000000000119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727-487E-A735-2863BF52251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727-487E-A735-2863BF52251B}"/>
            </c:ext>
          </c:extLst>
        </c:ser>
        <c:dLbls>
          <c:showLegendKey val="0"/>
          <c:showVal val="0"/>
          <c:showCatName val="0"/>
          <c:showSerName val="0"/>
          <c:showPercent val="0"/>
          <c:showBubbleSize val="0"/>
        </c:dLbls>
        <c:marker val="1"/>
        <c:smooth val="0"/>
        <c:axId val="91608576"/>
        <c:axId val="91610112"/>
      </c:lineChart>
      <c:catAx>
        <c:axId val="916085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10112"/>
        <c:crosses val="autoZero"/>
        <c:auto val="1"/>
        <c:lblAlgn val="ctr"/>
        <c:lblOffset val="100"/>
        <c:noMultiLvlLbl val="0"/>
      </c:catAx>
      <c:valAx>
        <c:axId val="916101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085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296-4AAD-88EE-6BAAFF6F38C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296-4AAD-88EE-6BAAFF6F38C0}"/>
            </c:ext>
          </c:extLst>
        </c:ser>
        <c:dLbls>
          <c:showLegendKey val="0"/>
          <c:showVal val="0"/>
          <c:showCatName val="0"/>
          <c:showSerName val="0"/>
          <c:showPercent val="0"/>
          <c:showBubbleSize val="0"/>
        </c:dLbls>
        <c:marker val="1"/>
        <c:smooth val="0"/>
        <c:axId val="96380416"/>
        <c:axId val="96381952"/>
      </c:lineChart>
      <c:catAx>
        <c:axId val="963804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381952"/>
        <c:crosses val="autoZero"/>
        <c:auto val="1"/>
        <c:lblAlgn val="ctr"/>
        <c:lblOffset val="100"/>
        <c:noMultiLvlLbl val="0"/>
      </c:catAx>
      <c:valAx>
        <c:axId val="963819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3804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680-4417-8AE5-AB85EE9DDCB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680-4417-8AE5-AB85EE9DDCB3}"/>
            </c:ext>
          </c:extLst>
        </c:ser>
        <c:dLbls>
          <c:showLegendKey val="0"/>
          <c:showVal val="0"/>
          <c:showCatName val="0"/>
          <c:showSerName val="0"/>
          <c:showPercent val="0"/>
          <c:showBubbleSize val="0"/>
        </c:dLbls>
        <c:marker val="1"/>
        <c:smooth val="0"/>
        <c:axId val="96420608"/>
        <c:axId val="96422144"/>
      </c:lineChart>
      <c:catAx>
        <c:axId val="964206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22144"/>
        <c:crosses val="autoZero"/>
        <c:auto val="1"/>
        <c:lblAlgn val="ctr"/>
        <c:lblOffset val="100"/>
        <c:noMultiLvlLbl val="0"/>
      </c:catAx>
      <c:valAx>
        <c:axId val="964221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206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757-4E5C-912D-3A957323BA7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757-4E5C-912D-3A957323BA76}"/>
            </c:ext>
          </c:extLst>
        </c:ser>
        <c:dLbls>
          <c:showLegendKey val="0"/>
          <c:showVal val="0"/>
          <c:showCatName val="0"/>
          <c:showSerName val="0"/>
          <c:showPercent val="0"/>
          <c:showBubbleSize val="0"/>
        </c:dLbls>
        <c:marker val="1"/>
        <c:smooth val="0"/>
        <c:axId val="96456704"/>
        <c:axId val="96458240"/>
      </c:lineChart>
      <c:catAx>
        <c:axId val="964567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58240"/>
        <c:crosses val="autoZero"/>
        <c:auto val="1"/>
        <c:lblAlgn val="ctr"/>
        <c:lblOffset val="100"/>
        <c:noMultiLvlLbl val="0"/>
      </c:catAx>
      <c:valAx>
        <c:axId val="964582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567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19B-46B3-8E9D-038D6CD923B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19B-46B3-8E9D-038D6CD923B7}"/>
            </c:ext>
          </c:extLst>
        </c:ser>
        <c:dLbls>
          <c:showLegendKey val="0"/>
          <c:showVal val="0"/>
          <c:showCatName val="0"/>
          <c:showSerName val="0"/>
          <c:showPercent val="0"/>
          <c:showBubbleSize val="0"/>
        </c:dLbls>
        <c:marker val="1"/>
        <c:smooth val="0"/>
        <c:axId val="96222208"/>
        <c:axId val="96228096"/>
      </c:lineChart>
      <c:catAx>
        <c:axId val="962222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228096"/>
        <c:crosses val="autoZero"/>
        <c:auto val="1"/>
        <c:lblAlgn val="ctr"/>
        <c:lblOffset val="100"/>
        <c:noMultiLvlLbl val="0"/>
      </c:catAx>
      <c:valAx>
        <c:axId val="962280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2222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5D6-45AC-801A-C594025704D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5D6-45AC-801A-C594025704D8}"/>
            </c:ext>
          </c:extLst>
        </c:ser>
        <c:dLbls>
          <c:showLegendKey val="0"/>
          <c:showVal val="0"/>
          <c:showCatName val="0"/>
          <c:showSerName val="0"/>
          <c:showPercent val="0"/>
          <c:showBubbleSize val="0"/>
        </c:dLbls>
        <c:marker val="1"/>
        <c:smooth val="0"/>
        <c:axId val="96633600"/>
        <c:axId val="96635136"/>
      </c:lineChart>
      <c:catAx>
        <c:axId val="966336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35136"/>
        <c:crosses val="autoZero"/>
        <c:auto val="1"/>
        <c:lblAlgn val="ctr"/>
        <c:lblOffset val="100"/>
        <c:noMultiLvlLbl val="0"/>
      </c:catAx>
      <c:valAx>
        <c:axId val="966351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336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F24-49A9-8DDA-74D770F0CE8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F24-49A9-8DDA-74D770F0CE86}"/>
            </c:ext>
          </c:extLst>
        </c:ser>
        <c:dLbls>
          <c:showLegendKey val="0"/>
          <c:showVal val="0"/>
          <c:showCatName val="0"/>
          <c:showSerName val="0"/>
          <c:showPercent val="0"/>
          <c:showBubbleSize val="0"/>
        </c:dLbls>
        <c:marker val="1"/>
        <c:smooth val="0"/>
        <c:axId val="96690176"/>
        <c:axId val="96691712"/>
      </c:lineChart>
      <c:catAx>
        <c:axId val="966901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91712"/>
        <c:crosses val="autoZero"/>
        <c:auto val="1"/>
        <c:lblAlgn val="ctr"/>
        <c:lblOffset val="100"/>
        <c:noMultiLvlLbl val="0"/>
      </c:catAx>
      <c:valAx>
        <c:axId val="966917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901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9E0-4E99-BCA7-7803199CDF9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9E0-4E99-BCA7-7803199CDF9B}"/>
            </c:ext>
          </c:extLst>
        </c:ser>
        <c:dLbls>
          <c:showLegendKey val="0"/>
          <c:showVal val="0"/>
          <c:showCatName val="0"/>
          <c:showSerName val="0"/>
          <c:showPercent val="0"/>
          <c:showBubbleSize val="0"/>
        </c:dLbls>
        <c:marker val="1"/>
        <c:smooth val="0"/>
        <c:axId val="96730112"/>
        <c:axId val="96748288"/>
      </c:lineChart>
      <c:catAx>
        <c:axId val="967301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748288"/>
        <c:crosses val="autoZero"/>
        <c:auto val="1"/>
        <c:lblAlgn val="ctr"/>
        <c:lblOffset val="100"/>
        <c:noMultiLvlLbl val="0"/>
      </c:catAx>
      <c:valAx>
        <c:axId val="9674828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7301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8CD-4F70-9ACE-29967E2E800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8CD-4F70-9ACE-29967E2E800F}"/>
            </c:ext>
          </c:extLst>
        </c:ser>
        <c:dLbls>
          <c:showLegendKey val="0"/>
          <c:showVal val="0"/>
          <c:showCatName val="0"/>
          <c:showSerName val="0"/>
          <c:showPercent val="0"/>
          <c:showBubbleSize val="0"/>
        </c:dLbls>
        <c:marker val="1"/>
        <c:smooth val="0"/>
        <c:axId val="96762112"/>
        <c:axId val="96784384"/>
      </c:lineChart>
      <c:catAx>
        <c:axId val="967621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784384"/>
        <c:crosses val="autoZero"/>
        <c:auto val="1"/>
        <c:lblAlgn val="ctr"/>
        <c:lblOffset val="100"/>
        <c:noMultiLvlLbl val="0"/>
      </c:catAx>
      <c:valAx>
        <c:axId val="967843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7621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A23-45CC-9968-E856375171A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A23-45CC-9968-E856375171A0}"/>
            </c:ext>
          </c:extLst>
        </c:ser>
        <c:dLbls>
          <c:showLegendKey val="0"/>
          <c:showVal val="0"/>
          <c:showCatName val="0"/>
          <c:showSerName val="0"/>
          <c:showPercent val="0"/>
          <c:showBubbleSize val="0"/>
        </c:dLbls>
        <c:marker val="1"/>
        <c:smooth val="0"/>
        <c:axId val="96871936"/>
        <c:axId val="96873472"/>
      </c:lineChart>
      <c:catAx>
        <c:axId val="968719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873472"/>
        <c:crosses val="autoZero"/>
        <c:auto val="1"/>
        <c:lblAlgn val="ctr"/>
        <c:lblOffset val="100"/>
        <c:noMultiLvlLbl val="0"/>
      </c:catAx>
      <c:valAx>
        <c:axId val="968734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8719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D00-4275-8F1A-8DDC2B5C77F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D00-4275-8F1A-8DDC2B5C77F7}"/>
            </c:ext>
          </c:extLst>
        </c:ser>
        <c:dLbls>
          <c:showLegendKey val="0"/>
          <c:showVal val="0"/>
          <c:showCatName val="0"/>
          <c:showSerName val="0"/>
          <c:showPercent val="0"/>
          <c:showBubbleSize val="0"/>
        </c:dLbls>
        <c:marker val="1"/>
        <c:smooth val="0"/>
        <c:axId val="96916224"/>
        <c:axId val="96917760"/>
      </c:lineChart>
      <c:catAx>
        <c:axId val="969162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917760"/>
        <c:crosses val="autoZero"/>
        <c:auto val="1"/>
        <c:lblAlgn val="ctr"/>
        <c:lblOffset val="100"/>
        <c:noMultiLvlLbl val="0"/>
      </c:catAx>
      <c:valAx>
        <c:axId val="969177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9162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E20-490F-A88D-B92050B405F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E20-490F-A88D-B92050B405FF}"/>
            </c:ext>
          </c:extLst>
        </c:ser>
        <c:dLbls>
          <c:showLegendKey val="0"/>
          <c:showVal val="0"/>
          <c:showCatName val="0"/>
          <c:showSerName val="0"/>
          <c:showPercent val="0"/>
          <c:showBubbleSize val="0"/>
        </c:dLbls>
        <c:marker val="1"/>
        <c:smooth val="0"/>
        <c:axId val="91640576"/>
        <c:axId val="91642112"/>
      </c:lineChart>
      <c:catAx>
        <c:axId val="916405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42112"/>
        <c:crosses val="autoZero"/>
        <c:auto val="1"/>
        <c:lblAlgn val="ctr"/>
        <c:lblOffset val="100"/>
        <c:noMultiLvlLbl val="0"/>
      </c:catAx>
      <c:valAx>
        <c:axId val="916421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405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416-4168-BAC0-1FEC39BBDDD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416-4168-BAC0-1FEC39BBDDD7}"/>
            </c:ext>
          </c:extLst>
        </c:ser>
        <c:dLbls>
          <c:showLegendKey val="0"/>
          <c:showVal val="0"/>
          <c:showCatName val="0"/>
          <c:showSerName val="0"/>
          <c:showPercent val="0"/>
          <c:showBubbleSize val="0"/>
        </c:dLbls>
        <c:marker val="1"/>
        <c:smooth val="0"/>
        <c:axId val="97406976"/>
        <c:axId val="97408512"/>
      </c:lineChart>
      <c:catAx>
        <c:axId val="974069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408512"/>
        <c:crosses val="autoZero"/>
        <c:auto val="1"/>
        <c:lblAlgn val="ctr"/>
        <c:lblOffset val="100"/>
        <c:noMultiLvlLbl val="0"/>
      </c:catAx>
      <c:valAx>
        <c:axId val="974085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4069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483-48CC-AC1C-3427C524627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483-48CC-AC1C-3427C5246278}"/>
            </c:ext>
          </c:extLst>
        </c:ser>
        <c:dLbls>
          <c:showLegendKey val="0"/>
          <c:showVal val="0"/>
          <c:showCatName val="0"/>
          <c:showSerName val="0"/>
          <c:showPercent val="0"/>
          <c:showBubbleSize val="0"/>
        </c:dLbls>
        <c:marker val="1"/>
        <c:smooth val="0"/>
        <c:axId val="97328128"/>
        <c:axId val="97334016"/>
      </c:lineChart>
      <c:catAx>
        <c:axId val="973281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334016"/>
        <c:crosses val="autoZero"/>
        <c:auto val="1"/>
        <c:lblAlgn val="ctr"/>
        <c:lblOffset val="100"/>
        <c:noMultiLvlLbl val="0"/>
      </c:catAx>
      <c:valAx>
        <c:axId val="973340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3281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419-4BCE-ABFF-61642FD829F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419-4BCE-ABFF-61642FD829FD}"/>
            </c:ext>
          </c:extLst>
        </c:ser>
        <c:dLbls>
          <c:showLegendKey val="0"/>
          <c:showVal val="0"/>
          <c:showCatName val="0"/>
          <c:showSerName val="0"/>
          <c:showPercent val="0"/>
          <c:showBubbleSize val="0"/>
        </c:dLbls>
        <c:marker val="1"/>
        <c:smooth val="0"/>
        <c:axId val="97368320"/>
        <c:axId val="97382400"/>
      </c:lineChart>
      <c:catAx>
        <c:axId val="9736832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382400"/>
        <c:crosses val="autoZero"/>
        <c:auto val="1"/>
        <c:lblAlgn val="ctr"/>
        <c:lblOffset val="100"/>
        <c:noMultiLvlLbl val="0"/>
      </c:catAx>
      <c:valAx>
        <c:axId val="9738240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36832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495-4125-863A-475C0F83B84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495-4125-863A-475C0F83B84C}"/>
            </c:ext>
          </c:extLst>
        </c:ser>
        <c:dLbls>
          <c:showLegendKey val="0"/>
          <c:showVal val="0"/>
          <c:showCatName val="0"/>
          <c:showSerName val="0"/>
          <c:showPercent val="0"/>
          <c:showBubbleSize val="0"/>
        </c:dLbls>
        <c:marker val="1"/>
        <c:smooth val="0"/>
        <c:axId val="97482240"/>
        <c:axId val="97483776"/>
      </c:lineChart>
      <c:catAx>
        <c:axId val="9748224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483776"/>
        <c:crosses val="autoZero"/>
        <c:auto val="1"/>
        <c:lblAlgn val="ctr"/>
        <c:lblOffset val="100"/>
        <c:noMultiLvlLbl val="0"/>
      </c:catAx>
      <c:valAx>
        <c:axId val="9748377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48224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239-409E-B2CA-65FF25A8FF9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239-409E-B2CA-65FF25A8FF90}"/>
            </c:ext>
          </c:extLst>
        </c:ser>
        <c:dLbls>
          <c:showLegendKey val="0"/>
          <c:showVal val="0"/>
          <c:showCatName val="0"/>
          <c:showSerName val="0"/>
          <c:showPercent val="0"/>
          <c:showBubbleSize val="0"/>
        </c:dLbls>
        <c:marker val="1"/>
        <c:smooth val="0"/>
        <c:axId val="97550336"/>
        <c:axId val="97551872"/>
      </c:lineChart>
      <c:catAx>
        <c:axId val="975503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551872"/>
        <c:crosses val="autoZero"/>
        <c:auto val="1"/>
        <c:lblAlgn val="ctr"/>
        <c:lblOffset val="100"/>
        <c:noMultiLvlLbl val="0"/>
      </c:catAx>
      <c:valAx>
        <c:axId val="975518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5503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07B-4277-BCBD-6D34507B27F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07B-4277-BCBD-6D34507B27F0}"/>
            </c:ext>
          </c:extLst>
        </c:ser>
        <c:dLbls>
          <c:showLegendKey val="0"/>
          <c:showVal val="0"/>
          <c:showCatName val="0"/>
          <c:showSerName val="0"/>
          <c:showPercent val="0"/>
          <c:showBubbleSize val="0"/>
        </c:dLbls>
        <c:marker val="1"/>
        <c:smooth val="0"/>
        <c:axId val="97606656"/>
        <c:axId val="97624832"/>
      </c:lineChart>
      <c:catAx>
        <c:axId val="976066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624832"/>
        <c:crosses val="autoZero"/>
        <c:auto val="1"/>
        <c:lblAlgn val="ctr"/>
        <c:lblOffset val="100"/>
        <c:noMultiLvlLbl val="0"/>
      </c:catAx>
      <c:valAx>
        <c:axId val="976248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6066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596-4352-96BF-16D8E1FEA23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596-4352-96BF-16D8E1FEA234}"/>
            </c:ext>
          </c:extLst>
        </c:ser>
        <c:dLbls>
          <c:showLegendKey val="0"/>
          <c:showVal val="0"/>
          <c:showCatName val="0"/>
          <c:showSerName val="0"/>
          <c:showPercent val="0"/>
          <c:showBubbleSize val="0"/>
        </c:dLbls>
        <c:marker val="1"/>
        <c:smooth val="0"/>
        <c:axId val="97646848"/>
        <c:axId val="97726464"/>
      </c:lineChart>
      <c:catAx>
        <c:axId val="976468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26464"/>
        <c:crosses val="autoZero"/>
        <c:auto val="1"/>
        <c:lblAlgn val="ctr"/>
        <c:lblOffset val="100"/>
        <c:noMultiLvlLbl val="0"/>
      </c:catAx>
      <c:valAx>
        <c:axId val="977264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6468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7E6-49AE-A254-5DDC3AF6FF8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7E6-49AE-A254-5DDC3AF6FF8B}"/>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02D-48CA-B9E4-51C13243BED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02D-48CA-B9E4-51C13243BEDF}"/>
            </c:ext>
          </c:extLst>
        </c:ser>
        <c:dLbls>
          <c:showLegendKey val="0"/>
          <c:showVal val="0"/>
          <c:showCatName val="0"/>
          <c:showSerName val="0"/>
          <c:showPercent val="0"/>
          <c:showBubbleSize val="0"/>
        </c:dLbls>
        <c:marker val="1"/>
        <c:smooth val="0"/>
        <c:axId val="97932032"/>
        <c:axId val="97933568"/>
      </c:lineChart>
      <c:catAx>
        <c:axId val="979320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933568"/>
        <c:crosses val="autoZero"/>
        <c:auto val="1"/>
        <c:lblAlgn val="ctr"/>
        <c:lblOffset val="100"/>
        <c:noMultiLvlLbl val="0"/>
      </c:catAx>
      <c:valAx>
        <c:axId val="979335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9320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DC6-4D67-A868-E34D18CA16A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DC6-4D67-A868-E34D18CA16A9}"/>
            </c:ext>
          </c:extLst>
        </c:ser>
        <c:dLbls>
          <c:showLegendKey val="0"/>
          <c:showVal val="0"/>
          <c:showCatName val="0"/>
          <c:showSerName val="0"/>
          <c:showPercent val="0"/>
          <c:showBubbleSize val="0"/>
        </c:dLbls>
        <c:marker val="1"/>
        <c:smooth val="0"/>
        <c:axId val="97787904"/>
        <c:axId val="97789440"/>
      </c:lineChart>
      <c:catAx>
        <c:axId val="977879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89440"/>
        <c:crosses val="autoZero"/>
        <c:auto val="1"/>
        <c:lblAlgn val="ctr"/>
        <c:lblOffset val="100"/>
        <c:noMultiLvlLbl val="0"/>
      </c:catAx>
      <c:valAx>
        <c:axId val="977894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879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CA5-444F-BE92-6EFE67D39E3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CA5-444F-BE92-6EFE67D39E36}"/>
            </c:ext>
          </c:extLst>
        </c:ser>
        <c:dLbls>
          <c:showLegendKey val="0"/>
          <c:showVal val="0"/>
          <c:showCatName val="0"/>
          <c:showSerName val="0"/>
          <c:showPercent val="0"/>
          <c:showBubbleSize val="0"/>
        </c:dLbls>
        <c:marker val="1"/>
        <c:smooth val="0"/>
        <c:axId val="91684864"/>
        <c:axId val="91686400"/>
      </c:lineChart>
      <c:catAx>
        <c:axId val="916848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86400"/>
        <c:crosses val="autoZero"/>
        <c:auto val="1"/>
        <c:lblAlgn val="ctr"/>
        <c:lblOffset val="100"/>
        <c:noMultiLvlLbl val="0"/>
      </c:catAx>
      <c:valAx>
        <c:axId val="9168640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848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53D-4D9B-8D03-E6822E2EAD1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53D-4D9B-8D03-E6822E2EAD10}"/>
            </c:ext>
          </c:extLst>
        </c:ser>
        <c:dLbls>
          <c:showLegendKey val="0"/>
          <c:showVal val="0"/>
          <c:showCatName val="0"/>
          <c:showSerName val="0"/>
          <c:showPercent val="0"/>
          <c:showBubbleSize val="0"/>
        </c:dLbls>
        <c:marker val="1"/>
        <c:smooth val="0"/>
        <c:axId val="97819648"/>
        <c:axId val="97821440"/>
      </c:lineChart>
      <c:catAx>
        <c:axId val="978196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821440"/>
        <c:crosses val="autoZero"/>
        <c:auto val="1"/>
        <c:lblAlgn val="ctr"/>
        <c:lblOffset val="100"/>
        <c:noMultiLvlLbl val="0"/>
      </c:catAx>
      <c:valAx>
        <c:axId val="978214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8196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194-4C4E-8B79-292191E5D3E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194-4C4E-8B79-292191E5D3EA}"/>
            </c:ext>
          </c:extLst>
        </c:ser>
        <c:dLbls>
          <c:showLegendKey val="0"/>
          <c:showVal val="0"/>
          <c:showCatName val="0"/>
          <c:showSerName val="0"/>
          <c:showPercent val="0"/>
          <c:showBubbleSize val="0"/>
        </c:dLbls>
        <c:marker val="1"/>
        <c:smooth val="0"/>
        <c:axId val="98052352"/>
        <c:axId val="98070528"/>
      </c:lineChart>
      <c:catAx>
        <c:axId val="9805235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070528"/>
        <c:crosses val="autoZero"/>
        <c:auto val="1"/>
        <c:lblAlgn val="ctr"/>
        <c:lblOffset val="100"/>
        <c:noMultiLvlLbl val="0"/>
      </c:catAx>
      <c:valAx>
        <c:axId val="980705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05235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69F-4427-8A8C-98E02D670BF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69F-4427-8A8C-98E02D670BFF}"/>
            </c:ext>
          </c:extLst>
        </c:ser>
        <c:dLbls>
          <c:showLegendKey val="0"/>
          <c:showVal val="0"/>
          <c:showCatName val="0"/>
          <c:showSerName val="0"/>
          <c:showPercent val="0"/>
          <c:showBubbleSize val="0"/>
        </c:dLbls>
        <c:marker val="1"/>
        <c:smooth val="0"/>
        <c:axId val="98100736"/>
        <c:axId val="98102272"/>
      </c:lineChart>
      <c:catAx>
        <c:axId val="981007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102272"/>
        <c:crosses val="autoZero"/>
        <c:auto val="1"/>
        <c:lblAlgn val="ctr"/>
        <c:lblOffset val="100"/>
        <c:noMultiLvlLbl val="0"/>
      </c:catAx>
      <c:valAx>
        <c:axId val="981022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1007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7AB-4676-A230-CD0CFD3973C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7AB-4676-A230-CD0CFD3973C9}"/>
            </c:ext>
          </c:extLst>
        </c:ser>
        <c:dLbls>
          <c:showLegendKey val="0"/>
          <c:showVal val="0"/>
          <c:showCatName val="0"/>
          <c:showSerName val="0"/>
          <c:showPercent val="0"/>
          <c:showBubbleSize val="0"/>
        </c:dLbls>
        <c:marker val="1"/>
        <c:smooth val="0"/>
        <c:axId val="97882880"/>
        <c:axId val="97884416"/>
      </c:lineChart>
      <c:catAx>
        <c:axId val="978828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884416"/>
        <c:crosses val="autoZero"/>
        <c:auto val="1"/>
        <c:lblAlgn val="ctr"/>
        <c:lblOffset val="100"/>
        <c:noMultiLvlLbl val="0"/>
      </c:catAx>
      <c:valAx>
        <c:axId val="978844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8828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DF3-410C-AF31-2466C3A96DE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DF3-410C-AF31-2466C3A96DEA}"/>
            </c:ext>
          </c:extLst>
        </c:ser>
        <c:dLbls>
          <c:showLegendKey val="0"/>
          <c:showVal val="0"/>
          <c:showCatName val="0"/>
          <c:showSerName val="0"/>
          <c:showPercent val="0"/>
          <c:showBubbleSize val="0"/>
        </c:dLbls>
        <c:marker val="1"/>
        <c:smooth val="0"/>
        <c:axId val="97992704"/>
        <c:axId val="97994240"/>
      </c:lineChart>
      <c:catAx>
        <c:axId val="979927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994240"/>
        <c:crosses val="autoZero"/>
        <c:auto val="1"/>
        <c:lblAlgn val="ctr"/>
        <c:lblOffset val="100"/>
        <c:noMultiLvlLbl val="0"/>
      </c:catAx>
      <c:valAx>
        <c:axId val="979942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9927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808-4231-8FDB-7A1AB66EB26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808-4231-8FDB-7A1AB66EB260}"/>
            </c:ext>
          </c:extLst>
        </c:ser>
        <c:dLbls>
          <c:showLegendKey val="0"/>
          <c:showVal val="0"/>
          <c:showCatName val="0"/>
          <c:showSerName val="0"/>
          <c:showPercent val="0"/>
          <c:showBubbleSize val="0"/>
        </c:dLbls>
        <c:marker val="1"/>
        <c:smooth val="0"/>
        <c:axId val="98028544"/>
        <c:axId val="90116864"/>
      </c:lineChart>
      <c:catAx>
        <c:axId val="980285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0116864"/>
        <c:crosses val="autoZero"/>
        <c:auto val="1"/>
        <c:lblAlgn val="ctr"/>
        <c:lblOffset val="100"/>
        <c:noMultiLvlLbl val="0"/>
      </c:catAx>
      <c:valAx>
        <c:axId val="901168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0285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9908-4A8A-97E4-F9CBDA9F1C48}"/>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9908-4A8A-97E4-F9CBDA9F1C48}"/>
            </c:ext>
          </c:extLst>
        </c:ser>
        <c:dLbls>
          <c:showLegendKey val="0"/>
          <c:showVal val="0"/>
          <c:showCatName val="0"/>
          <c:showSerName val="0"/>
          <c:showPercent val="0"/>
          <c:showBubbleSize val="0"/>
        </c:dLbls>
        <c:marker val="1"/>
        <c:smooth val="0"/>
        <c:axId val="98351360"/>
        <c:axId val="98357248"/>
      </c:lineChart>
      <c:catAx>
        <c:axId val="983513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57248"/>
        <c:crosses val="autoZero"/>
        <c:auto val="1"/>
        <c:lblAlgn val="ctr"/>
        <c:lblOffset val="100"/>
        <c:noMultiLvlLbl val="0"/>
      </c:catAx>
      <c:valAx>
        <c:axId val="98357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513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81E7-4654-B9E7-5EC881C1E849}"/>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81E7-4654-B9E7-5EC881C1E849}"/>
            </c:ext>
          </c:extLst>
        </c:ser>
        <c:dLbls>
          <c:showLegendKey val="0"/>
          <c:showVal val="0"/>
          <c:showCatName val="0"/>
          <c:showSerName val="0"/>
          <c:showPercent val="0"/>
          <c:showBubbleSize val="0"/>
        </c:dLbls>
        <c:marker val="1"/>
        <c:smooth val="0"/>
        <c:axId val="98383360"/>
        <c:axId val="98384896"/>
      </c:lineChart>
      <c:catAx>
        <c:axId val="983833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84896"/>
        <c:crosses val="autoZero"/>
        <c:auto val="1"/>
        <c:lblAlgn val="ctr"/>
        <c:lblOffset val="100"/>
        <c:noMultiLvlLbl val="0"/>
      </c:catAx>
      <c:valAx>
        <c:axId val="983848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833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43EC-49E1-97A8-A1AEC12D7DC0}"/>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43EC-49E1-97A8-A1AEC12D7DC0}"/>
            </c:ext>
          </c:extLst>
        </c:ser>
        <c:dLbls>
          <c:showLegendKey val="0"/>
          <c:showVal val="0"/>
          <c:showCatName val="0"/>
          <c:showSerName val="0"/>
          <c:showPercent val="0"/>
          <c:showBubbleSize val="0"/>
        </c:dLbls>
        <c:marker val="1"/>
        <c:smooth val="0"/>
        <c:axId val="98441856"/>
        <c:axId val="98451840"/>
      </c:lineChart>
      <c:catAx>
        <c:axId val="984418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451840"/>
        <c:crosses val="autoZero"/>
        <c:auto val="1"/>
        <c:lblAlgn val="ctr"/>
        <c:lblOffset val="100"/>
        <c:noMultiLvlLbl val="0"/>
      </c:catAx>
      <c:valAx>
        <c:axId val="984518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4418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E30B-44B5-9D10-6B3D8346A187}"/>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E30B-44B5-9D10-6B3D8346A187}"/>
            </c:ext>
          </c:extLst>
        </c:ser>
        <c:dLbls>
          <c:showLegendKey val="0"/>
          <c:showVal val="0"/>
          <c:showCatName val="0"/>
          <c:showSerName val="0"/>
          <c:showPercent val="0"/>
          <c:showBubbleSize val="0"/>
        </c:dLbls>
        <c:marker val="1"/>
        <c:smooth val="0"/>
        <c:axId val="98498432"/>
        <c:axId val="98499968"/>
      </c:lineChart>
      <c:catAx>
        <c:axId val="984984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499968"/>
        <c:crosses val="autoZero"/>
        <c:auto val="1"/>
        <c:lblAlgn val="ctr"/>
        <c:lblOffset val="100"/>
        <c:noMultiLvlLbl val="0"/>
      </c:catAx>
      <c:valAx>
        <c:axId val="984999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4984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05B-4F0C-9CF2-5132BCB5BA0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05B-4F0C-9CF2-5132BCB5BA05}"/>
            </c:ext>
          </c:extLst>
        </c:ser>
        <c:dLbls>
          <c:showLegendKey val="0"/>
          <c:showVal val="0"/>
          <c:showCatName val="0"/>
          <c:showSerName val="0"/>
          <c:showPercent val="0"/>
          <c:showBubbleSize val="0"/>
        </c:dLbls>
        <c:marker val="1"/>
        <c:smooth val="0"/>
        <c:axId val="91732992"/>
        <c:axId val="91751168"/>
      </c:lineChart>
      <c:catAx>
        <c:axId val="9173299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751168"/>
        <c:crosses val="autoZero"/>
        <c:auto val="1"/>
        <c:lblAlgn val="ctr"/>
        <c:lblOffset val="100"/>
        <c:noMultiLvlLbl val="0"/>
      </c:catAx>
      <c:valAx>
        <c:axId val="917511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73299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17E1-4DC4-BEFF-7A779F305498}"/>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17E1-4DC4-BEFF-7A779F305498}"/>
            </c:ext>
          </c:extLst>
        </c:ser>
        <c:dLbls>
          <c:showLegendKey val="0"/>
          <c:showVal val="0"/>
          <c:showCatName val="0"/>
          <c:showSerName val="0"/>
          <c:showPercent val="0"/>
          <c:showBubbleSize val="0"/>
        </c:dLbls>
        <c:marker val="1"/>
        <c:smooth val="0"/>
        <c:axId val="98526336"/>
        <c:axId val="98527872"/>
      </c:lineChart>
      <c:catAx>
        <c:axId val="985263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527872"/>
        <c:crosses val="autoZero"/>
        <c:auto val="1"/>
        <c:lblAlgn val="ctr"/>
        <c:lblOffset val="100"/>
        <c:noMultiLvlLbl val="0"/>
      </c:catAx>
      <c:valAx>
        <c:axId val="985278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5263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915D-43CC-BFFD-38CAC352CD4B}"/>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915D-43CC-BFFD-38CAC352CD4B}"/>
            </c:ext>
          </c:extLst>
        </c:ser>
        <c:dLbls>
          <c:showLegendKey val="0"/>
          <c:showVal val="0"/>
          <c:showCatName val="0"/>
          <c:showSerName val="0"/>
          <c:showPercent val="0"/>
          <c:showBubbleSize val="0"/>
        </c:dLbls>
        <c:marker val="1"/>
        <c:smooth val="0"/>
        <c:axId val="98566528"/>
        <c:axId val="98568064"/>
      </c:lineChart>
      <c:catAx>
        <c:axId val="985665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568064"/>
        <c:crosses val="autoZero"/>
        <c:auto val="1"/>
        <c:lblAlgn val="ctr"/>
        <c:lblOffset val="100"/>
        <c:noMultiLvlLbl val="0"/>
      </c:catAx>
      <c:valAx>
        <c:axId val="985680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5665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C7ED-4D78-BCB8-37917B9D66FC}"/>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C7ED-4D78-BCB8-37917B9D66FC}"/>
            </c:ext>
          </c:extLst>
        </c:ser>
        <c:dLbls>
          <c:showLegendKey val="0"/>
          <c:showVal val="0"/>
          <c:showCatName val="0"/>
          <c:showSerName val="0"/>
          <c:showPercent val="0"/>
          <c:showBubbleSize val="0"/>
        </c:dLbls>
        <c:marker val="1"/>
        <c:smooth val="0"/>
        <c:axId val="98610560"/>
        <c:axId val="98616448"/>
      </c:lineChart>
      <c:catAx>
        <c:axId val="986105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16448"/>
        <c:crosses val="autoZero"/>
        <c:auto val="1"/>
        <c:lblAlgn val="ctr"/>
        <c:lblOffset val="100"/>
        <c:noMultiLvlLbl val="0"/>
      </c:catAx>
      <c:valAx>
        <c:axId val="986164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105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620C-45EA-92A1-978D08441CDD}"/>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620C-45EA-92A1-978D08441CDD}"/>
            </c:ext>
          </c:extLst>
        </c:ser>
        <c:dLbls>
          <c:showLegendKey val="0"/>
          <c:showVal val="0"/>
          <c:showCatName val="0"/>
          <c:showSerName val="0"/>
          <c:showPercent val="0"/>
          <c:showBubbleSize val="0"/>
        </c:dLbls>
        <c:marker val="1"/>
        <c:smooth val="0"/>
        <c:axId val="98654848"/>
        <c:axId val="98677120"/>
      </c:lineChart>
      <c:catAx>
        <c:axId val="986548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77120"/>
        <c:crosses val="autoZero"/>
        <c:auto val="1"/>
        <c:lblAlgn val="ctr"/>
        <c:lblOffset val="100"/>
        <c:noMultiLvlLbl val="0"/>
      </c:catAx>
      <c:valAx>
        <c:axId val="986771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548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7EE6-4B06-9FC3-C01629179F80}"/>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7EE6-4B06-9FC3-C01629179F80}"/>
            </c:ext>
          </c:extLst>
        </c:ser>
        <c:dLbls>
          <c:showLegendKey val="0"/>
          <c:showVal val="0"/>
          <c:showCatName val="0"/>
          <c:showSerName val="0"/>
          <c:showPercent val="0"/>
          <c:showBubbleSize val="0"/>
        </c:dLbls>
        <c:marker val="1"/>
        <c:smooth val="0"/>
        <c:axId val="98697600"/>
        <c:axId val="98699136"/>
      </c:lineChart>
      <c:catAx>
        <c:axId val="986976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99136"/>
        <c:crosses val="autoZero"/>
        <c:auto val="1"/>
        <c:lblAlgn val="ctr"/>
        <c:lblOffset val="100"/>
        <c:noMultiLvlLbl val="0"/>
      </c:catAx>
      <c:valAx>
        <c:axId val="986991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976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171-412D-BB2F-1EC0D7F4491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171-412D-BB2F-1EC0D7F44912}"/>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B55-481C-B4F5-3A98CE4733E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B55-481C-B4F5-3A98CE4733E4}"/>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FF0-42CE-8711-D18F4655CF0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FF0-42CE-8711-D18F4655CF0E}"/>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177-4D27-A594-31118337582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177-4D27-A594-311183375824}"/>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9BC-4AA3-ACCE-558A89BE487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9BC-4AA3-ACCE-558A89BE4872}"/>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DA7-4108-9F0E-991C0151A89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DA7-4108-9F0E-991C0151A89E}"/>
            </c:ext>
          </c:extLst>
        </c:ser>
        <c:dLbls>
          <c:showLegendKey val="0"/>
          <c:showVal val="0"/>
          <c:showCatName val="0"/>
          <c:showSerName val="0"/>
          <c:showPercent val="0"/>
          <c:showBubbleSize val="0"/>
        </c:dLbls>
        <c:marker val="1"/>
        <c:smooth val="0"/>
        <c:axId val="91777280"/>
        <c:axId val="91791360"/>
      </c:lineChart>
      <c:catAx>
        <c:axId val="917772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791360"/>
        <c:crosses val="autoZero"/>
        <c:auto val="1"/>
        <c:lblAlgn val="ctr"/>
        <c:lblOffset val="100"/>
        <c:noMultiLvlLbl val="0"/>
      </c:catAx>
      <c:valAx>
        <c:axId val="917913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7772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B8B-4F31-8599-055F80D2CC7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B8B-4F31-8599-055F80D2CC75}"/>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910-47B3-8B58-59CB982BBE0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910-47B3-8B58-59CB982BBE00}"/>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58C-4C03-B255-15451213F9D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58C-4C03-B255-15451213F9D8}"/>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427-4279-8A84-CB34BFA0238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427-4279-8A84-CB34BFA02384}"/>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4B3-45B7-B942-5EDDC781DB7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4B3-45B7-B942-5EDDC781DB7A}"/>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B1A-4BA0-9E33-03664597D88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B1A-4BA0-9E33-03664597D883}"/>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128-43A0-B693-E1D6493D239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128-43A0-B693-E1D6493D239F}"/>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F3A-425A-B854-B00BA1CE980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F3A-425A-B854-B00BA1CE9802}"/>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BB9-4B54-8E78-B54C026B3BB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BB9-4B54-8E78-B54C026B3BB0}"/>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51A-45F7-AE37-818628ABA5F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51A-45F7-AE37-818628ABA5F8}"/>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A51-49E3-92A5-16DD0726124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A51-49E3-92A5-16DD0726124B}"/>
            </c:ext>
          </c:extLst>
        </c:ser>
        <c:dLbls>
          <c:showLegendKey val="0"/>
          <c:showVal val="0"/>
          <c:showCatName val="0"/>
          <c:showSerName val="0"/>
          <c:showPercent val="0"/>
          <c:showBubbleSize val="0"/>
        </c:dLbls>
        <c:marker val="1"/>
        <c:smooth val="0"/>
        <c:axId val="91891200"/>
        <c:axId val="91892736"/>
      </c:lineChart>
      <c:catAx>
        <c:axId val="918912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92736"/>
        <c:crosses val="autoZero"/>
        <c:auto val="1"/>
        <c:lblAlgn val="ctr"/>
        <c:lblOffset val="100"/>
        <c:noMultiLvlLbl val="0"/>
      </c:catAx>
      <c:valAx>
        <c:axId val="918927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912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FE9-48DB-9C36-05D2A3FCB1F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FE9-48DB-9C36-05D2A3FCB1FF}"/>
            </c:ext>
          </c:extLst>
        </c:ser>
        <c:dLbls>
          <c:showLegendKey val="0"/>
          <c:showVal val="0"/>
          <c:showCatName val="0"/>
          <c:showSerName val="0"/>
          <c:showPercent val="0"/>
          <c:showBubbleSize val="0"/>
        </c:dLbls>
        <c:marker val="1"/>
        <c:smooth val="0"/>
        <c:axId val="92246784"/>
        <c:axId val="92248320"/>
      </c:lineChart>
      <c:catAx>
        <c:axId val="922467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248320"/>
        <c:crosses val="autoZero"/>
        <c:auto val="1"/>
        <c:lblAlgn val="ctr"/>
        <c:lblOffset val="100"/>
        <c:noMultiLvlLbl val="0"/>
      </c:catAx>
      <c:valAx>
        <c:axId val="922483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2467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E02-4909-832C-B896068C87B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E02-4909-832C-B896068C87B8}"/>
            </c:ext>
          </c:extLst>
        </c:ser>
        <c:dLbls>
          <c:showLegendKey val="0"/>
          <c:showVal val="0"/>
          <c:showCatName val="0"/>
          <c:showSerName val="0"/>
          <c:showPercent val="0"/>
          <c:showBubbleSize val="0"/>
        </c:dLbls>
        <c:marker val="1"/>
        <c:smooth val="0"/>
        <c:axId val="97510144"/>
        <c:axId val="97511680"/>
      </c:lineChart>
      <c:catAx>
        <c:axId val="975101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511680"/>
        <c:crosses val="autoZero"/>
        <c:auto val="1"/>
        <c:lblAlgn val="ctr"/>
        <c:lblOffset val="100"/>
        <c:noMultiLvlLbl val="0"/>
      </c:catAx>
      <c:valAx>
        <c:axId val="9751168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5101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05C-4E6C-BBFE-0920E0556FE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05C-4E6C-BBFE-0920E0556FED}"/>
            </c:ext>
          </c:extLst>
        </c:ser>
        <c:dLbls>
          <c:showLegendKey val="0"/>
          <c:showVal val="0"/>
          <c:showCatName val="0"/>
          <c:showSerName val="0"/>
          <c:showPercent val="0"/>
          <c:showBubbleSize val="0"/>
        </c:dLbls>
        <c:marker val="1"/>
        <c:smooth val="0"/>
        <c:axId val="91943680"/>
        <c:axId val="91945216"/>
      </c:lineChart>
      <c:catAx>
        <c:axId val="919436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945216"/>
        <c:crosses val="autoZero"/>
        <c:auto val="1"/>
        <c:lblAlgn val="ctr"/>
        <c:lblOffset val="100"/>
        <c:noMultiLvlLbl val="0"/>
      </c:catAx>
      <c:valAx>
        <c:axId val="919452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9436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33F-4D21-9C31-70D8E1A832C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33F-4D21-9C31-70D8E1A832CC}"/>
            </c:ext>
          </c:extLst>
        </c:ser>
        <c:dLbls>
          <c:showLegendKey val="0"/>
          <c:showVal val="0"/>
          <c:showCatName val="0"/>
          <c:showSerName val="0"/>
          <c:showPercent val="0"/>
          <c:showBubbleSize val="0"/>
        </c:dLbls>
        <c:marker val="1"/>
        <c:smooth val="0"/>
        <c:axId val="91856896"/>
        <c:axId val="91858432"/>
      </c:lineChart>
      <c:catAx>
        <c:axId val="918568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58432"/>
        <c:crosses val="autoZero"/>
        <c:auto val="1"/>
        <c:lblAlgn val="ctr"/>
        <c:lblOffset val="100"/>
        <c:noMultiLvlLbl val="0"/>
      </c:catAx>
      <c:valAx>
        <c:axId val="918584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568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402-413D-A6EE-E0F0A324F80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402-413D-A6EE-E0F0A324F80A}"/>
            </c:ext>
          </c:extLst>
        </c:ser>
        <c:dLbls>
          <c:showLegendKey val="0"/>
          <c:showVal val="0"/>
          <c:showCatName val="0"/>
          <c:showSerName val="0"/>
          <c:showPercent val="0"/>
          <c:showBubbleSize val="0"/>
        </c:dLbls>
        <c:marker val="1"/>
        <c:smooth val="0"/>
        <c:axId val="91876352"/>
        <c:axId val="91955968"/>
      </c:lineChart>
      <c:catAx>
        <c:axId val="9187635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955968"/>
        <c:crosses val="autoZero"/>
        <c:auto val="1"/>
        <c:lblAlgn val="ctr"/>
        <c:lblOffset val="100"/>
        <c:noMultiLvlLbl val="0"/>
      </c:catAx>
      <c:valAx>
        <c:axId val="919559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7635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4C6-4B27-9325-F05E8F3BA91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4C6-4B27-9325-F05E8F3BA916}"/>
            </c:ext>
          </c:extLst>
        </c:ser>
        <c:dLbls>
          <c:showLegendKey val="0"/>
          <c:showVal val="0"/>
          <c:showCatName val="0"/>
          <c:showSerName val="0"/>
          <c:showPercent val="0"/>
          <c:showBubbleSize val="0"/>
        </c:dLbls>
        <c:marker val="1"/>
        <c:smooth val="0"/>
        <c:axId val="91998464"/>
        <c:axId val="92008448"/>
      </c:lineChart>
      <c:catAx>
        <c:axId val="919984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08448"/>
        <c:crosses val="autoZero"/>
        <c:auto val="1"/>
        <c:lblAlgn val="ctr"/>
        <c:lblOffset val="100"/>
        <c:noMultiLvlLbl val="0"/>
      </c:catAx>
      <c:valAx>
        <c:axId val="920084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9984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617817114355397E-2"/>
          <c:y val="5.3412540297750569E-2"/>
          <c:w val="0.64846470415214386"/>
          <c:h val="0.81602492121563353"/>
        </c:manualLayout>
      </c:layout>
      <c:lineChart>
        <c:grouping val="standard"/>
        <c:varyColors val="0"/>
        <c:ser>
          <c:idx val="0"/>
          <c:order val="0"/>
          <c:tx>
            <c:v>Programado</c:v>
          </c:tx>
          <c:cat>
            <c:numLit>
              <c:formatCode>General</c:formatCode>
              <c:ptCount val="5"/>
              <c:pt idx="0">
                <c:v>2016</c:v>
              </c:pt>
              <c:pt idx="1">
                <c:v>2017</c:v>
              </c:pt>
              <c:pt idx="2">
                <c:v>2018</c:v>
              </c:pt>
              <c:pt idx="3">
                <c:v>2019</c:v>
              </c:pt>
              <c:pt idx="4">
                <c:v>2020</c:v>
              </c:pt>
            </c:numLit>
          </c:cat>
          <c:val>
            <c:numRef>
              <c:f>('PLAN DE ACCIÓN INSTITUCIONAL'!$K$45,'PLAN DE ACCIÓN INSTITUCIONAL'!$N$45,'PLAN DE ACCIÓN INSTITUCIONAL'!$Q$45,'PLAN DE ACCIÓN INSTITUCIONAL'!$T$45,'PLAN DE ACCIÓN INSTITUCIONAL'!$W$45)</c:f>
              <c:numCache>
                <c:formatCode>0%</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0-5E38-4CF1-B42D-F1AE39B9E1B9}"/>
            </c:ext>
          </c:extLst>
        </c:ser>
        <c:ser>
          <c:idx val="1"/>
          <c:order val="1"/>
          <c:tx>
            <c:v>Ejecutado</c:v>
          </c:tx>
          <c:cat>
            <c:numLit>
              <c:formatCode>General</c:formatCode>
              <c:ptCount val="5"/>
              <c:pt idx="0">
                <c:v>2016</c:v>
              </c:pt>
              <c:pt idx="1">
                <c:v>2017</c:v>
              </c:pt>
              <c:pt idx="2">
                <c:v>2018</c:v>
              </c:pt>
              <c:pt idx="3">
                <c:v>2019</c:v>
              </c:pt>
              <c:pt idx="4">
                <c:v>2020</c:v>
              </c:pt>
            </c:numLit>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1-5E38-4CF1-B42D-F1AE39B9E1B9}"/>
            </c:ext>
          </c:extLst>
        </c:ser>
        <c:dLbls>
          <c:showLegendKey val="0"/>
          <c:showVal val="0"/>
          <c:showCatName val="0"/>
          <c:showSerName val="0"/>
          <c:showPercent val="0"/>
          <c:showBubbleSize val="0"/>
        </c:dLbls>
        <c:marker val="1"/>
        <c:smooth val="0"/>
        <c:axId val="91054464"/>
        <c:axId val="91056000"/>
      </c:lineChart>
      <c:catAx>
        <c:axId val="910544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056000"/>
        <c:crosses val="autoZero"/>
        <c:auto val="1"/>
        <c:lblAlgn val="ctr"/>
        <c:lblOffset val="100"/>
        <c:noMultiLvlLbl val="0"/>
      </c:catAx>
      <c:valAx>
        <c:axId val="91056000"/>
        <c:scaling>
          <c:orientation val="minMax"/>
        </c:scaling>
        <c:delete val="0"/>
        <c:axPos val="l"/>
        <c:majorGridlines/>
        <c:numFmt formatCode="0%"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0544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88" l="0.70000000000000062" r="0.70000000000000062" t="0.75000000000001288"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038-487F-BC96-FEC16520D5B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038-487F-BC96-FEC16520D5BC}"/>
            </c:ext>
          </c:extLst>
        </c:ser>
        <c:dLbls>
          <c:showLegendKey val="0"/>
          <c:showVal val="0"/>
          <c:showCatName val="0"/>
          <c:showSerName val="0"/>
          <c:showPercent val="0"/>
          <c:showBubbleSize val="0"/>
        </c:dLbls>
        <c:marker val="1"/>
        <c:smooth val="0"/>
        <c:axId val="92034560"/>
        <c:axId val="92036096"/>
      </c:lineChart>
      <c:catAx>
        <c:axId val="920345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36096"/>
        <c:crosses val="autoZero"/>
        <c:auto val="1"/>
        <c:lblAlgn val="ctr"/>
        <c:lblOffset val="100"/>
        <c:noMultiLvlLbl val="0"/>
      </c:catAx>
      <c:valAx>
        <c:axId val="920360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345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E5A-4DD8-BDA3-1D95AF5D0EE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E5A-4DD8-BDA3-1D95AF5D0EE9}"/>
            </c:ext>
          </c:extLst>
        </c:ser>
        <c:dLbls>
          <c:showLegendKey val="0"/>
          <c:showVal val="0"/>
          <c:showCatName val="0"/>
          <c:showSerName val="0"/>
          <c:showPercent val="0"/>
          <c:showBubbleSize val="0"/>
        </c:dLbls>
        <c:marker val="1"/>
        <c:smooth val="0"/>
        <c:axId val="92160768"/>
        <c:axId val="92162304"/>
      </c:lineChart>
      <c:catAx>
        <c:axId val="921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162304"/>
        <c:crosses val="autoZero"/>
        <c:auto val="1"/>
        <c:lblAlgn val="ctr"/>
        <c:lblOffset val="100"/>
        <c:noMultiLvlLbl val="0"/>
      </c:catAx>
      <c:valAx>
        <c:axId val="921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1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459-42B3-8EDC-B27EF67DA51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459-42B3-8EDC-B27EF67DA511}"/>
            </c:ext>
          </c:extLst>
        </c:ser>
        <c:dLbls>
          <c:showLegendKey val="0"/>
          <c:showVal val="0"/>
          <c:showCatName val="0"/>
          <c:showSerName val="0"/>
          <c:showPercent val="0"/>
          <c:showBubbleSize val="0"/>
        </c:dLbls>
        <c:marker val="1"/>
        <c:smooth val="0"/>
        <c:axId val="92078080"/>
        <c:axId val="92079616"/>
      </c:lineChart>
      <c:catAx>
        <c:axId val="920780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79616"/>
        <c:crosses val="autoZero"/>
        <c:auto val="1"/>
        <c:lblAlgn val="ctr"/>
        <c:lblOffset val="100"/>
        <c:noMultiLvlLbl val="0"/>
      </c:catAx>
      <c:valAx>
        <c:axId val="920796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780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05E-4C2F-A0E5-5A6EEEA8627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05E-4C2F-A0E5-5A6EEEA86271}"/>
            </c:ext>
          </c:extLst>
        </c:ser>
        <c:dLbls>
          <c:showLegendKey val="0"/>
          <c:showVal val="0"/>
          <c:showCatName val="0"/>
          <c:showSerName val="0"/>
          <c:showPercent val="0"/>
          <c:showBubbleSize val="0"/>
        </c:dLbls>
        <c:marker val="1"/>
        <c:smooth val="0"/>
        <c:axId val="92122112"/>
        <c:axId val="92132096"/>
      </c:lineChart>
      <c:catAx>
        <c:axId val="921221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132096"/>
        <c:crosses val="autoZero"/>
        <c:auto val="1"/>
        <c:lblAlgn val="ctr"/>
        <c:lblOffset val="100"/>
        <c:noMultiLvlLbl val="0"/>
      </c:catAx>
      <c:valAx>
        <c:axId val="921320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1221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486-4725-AD10-2BC87868410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486-4725-AD10-2BC878684104}"/>
            </c:ext>
          </c:extLst>
        </c:ser>
        <c:dLbls>
          <c:showLegendKey val="0"/>
          <c:showVal val="0"/>
          <c:showCatName val="0"/>
          <c:showSerName val="0"/>
          <c:showPercent val="0"/>
          <c:showBubbleSize val="0"/>
        </c:dLbls>
        <c:marker val="1"/>
        <c:smooth val="0"/>
        <c:axId val="92285184"/>
        <c:axId val="92299264"/>
      </c:lineChart>
      <c:catAx>
        <c:axId val="922851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299264"/>
        <c:crosses val="autoZero"/>
        <c:auto val="1"/>
        <c:lblAlgn val="ctr"/>
        <c:lblOffset val="100"/>
        <c:noMultiLvlLbl val="0"/>
      </c:catAx>
      <c:valAx>
        <c:axId val="922992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2851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3EC-4FB1-ADFA-A81AFB6A5AD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3EC-4FB1-ADFA-A81AFB6A5AD9}"/>
            </c:ext>
          </c:extLst>
        </c:ser>
        <c:dLbls>
          <c:showLegendKey val="0"/>
          <c:showVal val="0"/>
          <c:showCatName val="0"/>
          <c:showSerName val="0"/>
          <c:showPercent val="0"/>
          <c:showBubbleSize val="0"/>
        </c:dLbls>
        <c:marker val="1"/>
        <c:smooth val="0"/>
        <c:axId val="92333568"/>
        <c:axId val="92335104"/>
      </c:lineChart>
      <c:catAx>
        <c:axId val="923335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35104"/>
        <c:crosses val="autoZero"/>
        <c:auto val="1"/>
        <c:lblAlgn val="ctr"/>
        <c:lblOffset val="100"/>
        <c:noMultiLvlLbl val="0"/>
      </c:catAx>
      <c:valAx>
        <c:axId val="923351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335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631-45B1-A58A-7DF28A179ED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631-45B1-A58A-7DF28A179ED2}"/>
            </c:ext>
          </c:extLst>
        </c:ser>
        <c:dLbls>
          <c:showLegendKey val="0"/>
          <c:showVal val="0"/>
          <c:showCatName val="0"/>
          <c:showSerName val="0"/>
          <c:showPercent val="0"/>
          <c:showBubbleSize val="0"/>
        </c:dLbls>
        <c:marker val="1"/>
        <c:smooth val="0"/>
        <c:axId val="19685376"/>
        <c:axId val="19686912"/>
      </c:lineChart>
      <c:catAx>
        <c:axId val="196853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686912"/>
        <c:crosses val="autoZero"/>
        <c:auto val="1"/>
        <c:lblAlgn val="ctr"/>
        <c:lblOffset val="100"/>
        <c:noMultiLvlLbl val="0"/>
      </c:catAx>
      <c:valAx>
        <c:axId val="196869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6853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F99-4048-A78A-AD4440EA617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F99-4048-A78A-AD4440EA617D}"/>
            </c:ext>
          </c:extLst>
        </c:ser>
        <c:dLbls>
          <c:showLegendKey val="0"/>
          <c:showVal val="0"/>
          <c:showCatName val="0"/>
          <c:showSerName val="0"/>
          <c:showPercent val="0"/>
          <c:showBubbleSize val="0"/>
        </c:dLbls>
        <c:marker val="1"/>
        <c:smooth val="0"/>
        <c:axId val="19713408"/>
        <c:axId val="19719296"/>
      </c:lineChart>
      <c:catAx>
        <c:axId val="197134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719296"/>
        <c:crosses val="autoZero"/>
        <c:auto val="1"/>
        <c:lblAlgn val="ctr"/>
        <c:lblOffset val="100"/>
        <c:noMultiLvlLbl val="0"/>
      </c:catAx>
      <c:valAx>
        <c:axId val="197192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7134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E16-4325-90FE-B5D9D0958DC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E16-4325-90FE-B5D9D0958DCA}"/>
            </c:ext>
          </c:extLst>
        </c:ser>
        <c:dLbls>
          <c:showLegendKey val="0"/>
          <c:showVal val="0"/>
          <c:showCatName val="0"/>
          <c:showSerName val="0"/>
          <c:showPercent val="0"/>
          <c:showBubbleSize val="0"/>
        </c:dLbls>
        <c:marker val="1"/>
        <c:smooth val="0"/>
        <c:axId val="92363392"/>
        <c:axId val="92381568"/>
      </c:lineChart>
      <c:catAx>
        <c:axId val="9236339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81568"/>
        <c:crosses val="autoZero"/>
        <c:auto val="1"/>
        <c:lblAlgn val="ctr"/>
        <c:lblOffset val="100"/>
        <c:noMultiLvlLbl val="0"/>
      </c:catAx>
      <c:valAx>
        <c:axId val="923815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6339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435-4B9E-9BDD-D752E17B2A1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435-4B9E-9BDD-D752E17B2A1C}"/>
            </c:ext>
          </c:extLst>
        </c:ser>
        <c:dLbls>
          <c:showLegendKey val="0"/>
          <c:showVal val="0"/>
          <c:showCatName val="0"/>
          <c:showSerName val="0"/>
          <c:showPercent val="0"/>
          <c:showBubbleSize val="0"/>
        </c:dLbls>
        <c:marker val="1"/>
        <c:smooth val="0"/>
        <c:axId val="92616576"/>
        <c:axId val="92618112"/>
      </c:lineChart>
      <c:catAx>
        <c:axId val="926165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618112"/>
        <c:crosses val="autoZero"/>
        <c:auto val="1"/>
        <c:lblAlgn val="ctr"/>
        <c:lblOffset val="100"/>
        <c:noMultiLvlLbl val="0"/>
      </c:catAx>
      <c:valAx>
        <c:axId val="926181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6165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097498091521693E-2"/>
          <c:w val="0.69897310218931064"/>
          <c:h val="0.81711149840841091"/>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8B13-439E-BF2B-512023E69B65}"/>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INSTITUCIONAL'!$K$18,'PLAN DE ACCIÓN INSTITUCIONAL'!$N$18,'PLAN DE ACCIÓN INSTITUCIONAL'!$Q$18,'PLAN DE ACCIÓN INSTITUCIONAL'!$T$18,'PLAN DE ACCIÓN INSTITUCIONAL'!$W$18)</c:f>
              <c:numCache>
                <c:formatCode>General</c:formatCode>
                <c:ptCount val="5"/>
                <c:pt idx="0">
                  <c:v>60</c:v>
                </c:pt>
                <c:pt idx="1">
                  <c:v>60</c:v>
                </c:pt>
                <c:pt idx="2">
                  <c:v>60</c:v>
                </c:pt>
                <c:pt idx="3">
                  <c:v>60</c:v>
                </c:pt>
                <c:pt idx="4">
                  <c:v>240</c:v>
                </c:pt>
              </c:numCache>
            </c:numRef>
          </c:val>
          <c:smooth val="0"/>
          <c:extLst>
            <c:ext xmlns:c16="http://schemas.microsoft.com/office/drawing/2014/chart" uri="{C3380CC4-5D6E-409C-BE32-E72D297353CC}">
              <c16:uniqueId val="{00000001-8B13-439E-BF2B-512023E69B65}"/>
            </c:ext>
          </c:extLst>
        </c:ser>
        <c:dLbls>
          <c:showLegendKey val="0"/>
          <c:showVal val="0"/>
          <c:showCatName val="0"/>
          <c:showSerName val="0"/>
          <c:showPercent val="0"/>
          <c:showBubbleSize val="0"/>
        </c:dLbls>
        <c:marker val="1"/>
        <c:smooth val="0"/>
        <c:axId val="91086208"/>
        <c:axId val="91161728"/>
      </c:lineChart>
      <c:catAx>
        <c:axId val="910862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161728"/>
        <c:crosses val="autoZero"/>
        <c:auto val="1"/>
        <c:lblAlgn val="ctr"/>
        <c:lblOffset val="100"/>
        <c:noMultiLvlLbl val="0"/>
      </c:catAx>
      <c:valAx>
        <c:axId val="911617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0862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773-4028-9895-CDA146405CC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773-4028-9895-CDA146405CC1}"/>
            </c:ext>
          </c:extLst>
        </c:ser>
        <c:dLbls>
          <c:showLegendKey val="0"/>
          <c:showVal val="0"/>
          <c:showCatName val="0"/>
          <c:showSerName val="0"/>
          <c:showPercent val="0"/>
          <c:showBubbleSize val="0"/>
        </c:dLbls>
        <c:marker val="1"/>
        <c:smooth val="0"/>
        <c:axId val="92652672"/>
        <c:axId val="92654208"/>
      </c:lineChart>
      <c:catAx>
        <c:axId val="9265267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654208"/>
        <c:crosses val="autoZero"/>
        <c:auto val="1"/>
        <c:lblAlgn val="ctr"/>
        <c:lblOffset val="100"/>
        <c:noMultiLvlLbl val="0"/>
      </c:catAx>
      <c:valAx>
        <c:axId val="9265420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65267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29D-4644-82FE-AEB31DE22D2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29D-4644-82FE-AEB31DE22D24}"/>
            </c:ext>
          </c:extLst>
        </c:ser>
        <c:dLbls>
          <c:showLegendKey val="0"/>
          <c:showVal val="0"/>
          <c:showCatName val="0"/>
          <c:showSerName val="0"/>
          <c:showPercent val="0"/>
          <c:showBubbleSize val="0"/>
        </c:dLbls>
        <c:marker val="1"/>
        <c:smooth val="0"/>
        <c:axId val="19767296"/>
        <c:axId val="19768832"/>
      </c:lineChart>
      <c:catAx>
        <c:axId val="197672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768832"/>
        <c:crosses val="autoZero"/>
        <c:auto val="1"/>
        <c:lblAlgn val="ctr"/>
        <c:lblOffset val="100"/>
        <c:noMultiLvlLbl val="0"/>
      </c:catAx>
      <c:valAx>
        <c:axId val="197688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7672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C74-41CD-A2F6-4C2F8829F0C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C74-41CD-A2F6-4C2F8829F0C1}"/>
            </c:ext>
          </c:extLst>
        </c:ser>
        <c:dLbls>
          <c:showLegendKey val="0"/>
          <c:showVal val="0"/>
          <c:showCatName val="0"/>
          <c:showSerName val="0"/>
          <c:showPercent val="0"/>
          <c:showBubbleSize val="0"/>
        </c:dLbls>
        <c:marker val="1"/>
        <c:smooth val="0"/>
        <c:axId val="92740608"/>
        <c:axId val="92754688"/>
      </c:lineChart>
      <c:catAx>
        <c:axId val="927406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754688"/>
        <c:crosses val="autoZero"/>
        <c:auto val="1"/>
        <c:lblAlgn val="ctr"/>
        <c:lblOffset val="100"/>
        <c:noMultiLvlLbl val="0"/>
      </c:catAx>
      <c:valAx>
        <c:axId val="9275468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7406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251-4619-BC15-DEA344F7495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251-4619-BC15-DEA344F74952}"/>
            </c:ext>
          </c:extLst>
        </c:ser>
        <c:dLbls>
          <c:showLegendKey val="0"/>
          <c:showVal val="0"/>
          <c:showCatName val="0"/>
          <c:showSerName val="0"/>
          <c:showPercent val="0"/>
          <c:showBubbleSize val="0"/>
        </c:dLbls>
        <c:marker val="1"/>
        <c:smooth val="0"/>
        <c:axId val="92781184"/>
        <c:axId val="92799360"/>
      </c:lineChart>
      <c:catAx>
        <c:axId val="927811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799360"/>
        <c:crosses val="autoZero"/>
        <c:auto val="1"/>
        <c:lblAlgn val="ctr"/>
        <c:lblOffset val="100"/>
        <c:noMultiLvlLbl val="0"/>
      </c:catAx>
      <c:valAx>
        <c:axId val="927993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7811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5B7-45D6-8948-950FCB0AAD5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5B7-45D6-8948-950FCB0AAD52}"/>
            </c:ext>
          </c:extLst>
        </c:ser>
        <c:dLbls>
          <c:showLegendKey val="0"/>
          <c:showVal val="0"/>
          <c:showCatName val="0"/>
          <c:showSerName val="0"/>
          <c:showPercent val="0"/>
          <c:showBubbleSize val="0"/>
        </c:dLbls>
        <c:marker val="1"/>
        <c:smooth val="0"/>
        <c:axId val="92817280"/>
        <c:axId val="92818816"/>
      </c:lineChart>
      <c:catAx>
        <c:axId val="928172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818816"/>
        <c:crosses val="autoZero"/>
        <c:auto val="1"/>
        <c:lblAlgn val="ctr"/>
        <c:lblOffset val="100"/>
        <c:noMultiLvlLbl val="0"/>
      </c:catAx>
      <c:valAx>
        <c:axId val="928188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8172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3CF-4A37-9D77-207811BA45C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3CF-4A37-9D77-207811BA45C7}"/>
            </c:ext>
          </c:extLst>
        </c:ser>
        <c:dLbls>
          <c:showLegendKey val="0"/>
          <c:showVal val="0"/>
          <c:showCatName val="0"/>
          <c:showSerName val="0"/>
          <c:showPercent val="0"/>
          <c:showBubbleSize val="0"/>
        </c:dLbls>
        <c:marker val="1"/>
        <c:smooth val="0"/>
        <c:axId val="92865664"/>
        <c:axId val="92867200"/>
      </c:lineChart>
      <c:catAx>
        <c:axId val="928656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867200"/>
        <c:crosses val="autoZero"/>
        <c:auto val="1"/>
        <c:lblAlgn val="ctr"/>
        <c:lblOffset val="100"/>
        <c:noMultiLvlLbl val="0"/>
      </c:catAx>
      <c:valAx>
        <c:axId val="9286720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8656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D9C-441A-AB9D-A650DAF1112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D9C-441A-AB9D-A650DAF11125}"/>
            </c:ext>
          </c:extLst>
        </c:ser>
        <c:dLbls>
          <c:showLegendKey val="0"/>
          <c:showVal val="0"/>
          <c:showCatName val="0"/>
          <c:showSerName val="0"/>
          <c:showPercent val="0"/>
          <c:showBubbleSize val="0"/>
        </c:dLbls>
        <c:marker val="1"/>
        <c:smooth val="0"/>
        <c:axId val="92930432"/>
        <c:axId val="92931968"/>
      </c:lineChart>
      <c:catAx>
        <c:axId val="929304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931968"/>
        <c:crosses val="autoZero"/>
        <c:auto val="1"/>
        <c:lblAlgn val="ctr"/>
        <c:lblOffset val="100"/>
        <c:noMultiLvlLbl val="0"/>
      </c:catAx>
      <c:valAx>
        <c:axId val="929319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9304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2E9-4079-B0B0-8C9963DF897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2E9-4079-B0B0-8C9963DF897A}"/>
            </c:ext>
          </c:extLst>
        </c:ser>
        <c:dLbls>
          <c:showLegendKey val="0"/>
          <c:showVal val="0"/>
          <c:showCatName val="0"/>
          <c:showSerName val="0"/>
          <c:showPercent val="0"/>
          <c:showBubbleSize val="0"/>
        </c:dLbls>
        <c:marker val="1"/>
        <c:smooth val="0"/>
        <c:axId val="92970368"/>
        <c:axId val="92972160"/>
      </c:lineChart>
      <c:catAx>
        <c:axId val="929703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972160"/>
        <c:crosses val="autoZero"/>
        <c:auto val="1"/>
        <c:lblAlgn val="ctr"/>
        <c:lblOffset val="100"/>
        <c:noMultiLvlLbl val="0"/>
      </c:catAx>
      <c:valAx>
        <c:axId val="929721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9703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B93-4298-B12E-2F12FD300E8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B93-4298-B12E-2F12FD300E84}"/>
            </c:ext>
          </c:extLst>
        </c:ser>
        <c:dLbls>
          <c:showLegendKey val="0"/>
          <c:showVal val="0"/>
          <c:showCatName val="0"/>
          <c:showSerName val="0"/>
          <c:showPercent val="0"/>
          <c:showBubbleSize val="0"/>
        </c:dLbls>
        <c:marker val="1"/>
        <c:smooth val="0"/>
        <c:axId val="93018752"/>
        <c:axId val="93028736"/>
      </c:lineChart>
      <c:catAx>
        <c:axId val="9301875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028736"/>
        <c:crosses val="autoZero"/>
        <c:auto val="1"/>
        <c:lblAlgn val="ctr"/>
        <c:lblOffset val="100"/>
        <c:noMultiLvlLbl val="0"/>
      </c:catAx>
      <c:valAx>
        <c:axId val="930287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01875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C75-492A-A722-218D92CF7EA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C75-492A-A722-218D92CF7EAA}"/>
            </c:ext>
          </c:extLst>
        </c:ser>
        <c:dLbls>
          <c:showLegendKey val="0"/>
          <c:showVal val="0"/>
          <c:showCatName val="0"/>
          <c:showSerName val="0"/>
          <c:showPercent val="0"/>
          <c:showBubbleSize val="0"/>
        </c:dLbls>
        <c:marker val="1"/>
        <c:smooth val="0"/>
        <c:axId val="93054848"/>
        <c:axId val="93056384"/>
      </c:lineChart>
      <c:catAx>
        <c:axId val="930548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056384"/>
        <c:crosses val="autoZero"/>
        <c:auto val="1"/>
        <c:lblAlgn val="ctr"/>
        <c:lblOffset val="100"/>
        <c:noMultiLvlLbl val="0"/>
      </c:catAx>
      <c:valAx>
        <c:axId val="930563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0548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097498091521693E-2"/>
          <c:w val="0.69941399048495156"/>
          <c:h val="0.81711149840841091"/>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E221-4B7B-8E5F-F9DB02CEBFF0}"/>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INSTITUCIONAL'!$K$19,'PLAN DE ACCIÓN INSTITUCIONAL'!$N$19,'PLAN DE ACCIÓN INSTITUCIONAL'!$Q$19,'PLAN DE ACCIÓN INSTITUCIONAL'!$T$19,'PLAN DE ACCIÓN INSTITUCIONAL'!$W$19)</c:f>
              <c:numCache>
                <c:formatCode>General</c:formatCode>
                <c:ptCount val="5"/>
                <c:pt idx="0">
                  <c:v>0</c:v>
                </c:pt>
                <c:pt idx="1">
                  <c:v>1</c:v>
                </c:pt>
                <c:pt idx="2">
                  <c:v>0</c:v>
                </c:pt>
                <c:pt idx="3">
                  <c:v>1</c:v>
                </c:pt>
                <c:pt idx="4">
                  <c:v>2</c:v>
                </c:pt>
              </c:numCache>
            </c:numRef>
          </c:val>
          <c:smooth val="0"/>
          <c:extLst>
            <c:ext xmlns:c16="http://schemas.microsoft.com/office/drawing/2014/chart" uri="{C3380CC4-5D6E-409C-BE32-E72D297353CC}">
              <c16:uniqueId val="{00000001-E221-4B7B-8E5F-F9DB02CEBFF0}"/>
            </c:ext>
          </c:extLst>
        </c:ser>
        <c:dLbls>
          <c:showLegendKey val="0"/>
          <c:showVal val="0"/>
          <c:showCatName val="0"/>
          <c:showSerName val="0"/>
          <c:showPercent val="0"/>
          <c:showBubbleSize val="0"/>
        </c:dLbls>
        <c:marker val="1"/>
        <c:smooth val="0"/>
        <c:axId val="91196032"/>
        <c:axId val="91214208"/>
      </c:lineChart>
      <c:catAx>
        <c:axId val="911960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214208"/>
        <c:crosses val="autoZero"/>
        <c:auto val="1"/>
        <c:lblAlgn val="ctr"/>
        <c:lblOffset val="100"/>
        <c:noMultiLvlLbl val="0"/>
      </c:catAx>
      <c:valAx>
        <c:axId val="9121420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1960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43" l="0.70000000000000062" r="0.70000000000000062" t="0.75000000000001243"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0AB-48C5-8D12-5CC2F47F6CF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0AB-48C5-8D12-5CC2F47F6CF0}"/>
            </c:ext>
          </c:extLst>
        </c:ser>
        <c:dLbls>
          <c:showLegendKey val="0"/>
          <c:showVal val="0"/>
          <c:showCatName val="0"/>
          <c:showSerName val="0"/>
          <c:showPercent val="0"/>
          <c:showBubbleSize val="0"/>
        </c:dLbls>
        <c:marker val="1"/>
        <c:smooth val="0"/>
        <c:axId val="93111424"/>
        <c:axId val="93112960"/>
      </c:lineChart>
      <c:catAx>
        <c:axId val="931114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12960"/>
        <c:crosses val="autoZero"/>
        <c:auto val="1"/>
        <c:lblAlgn val="ctr"/>
        <c:lblOffset val="100"/>
        <c:noMultiLvlLbl val="0"/>
      </c:catAx>
      <c:valAx>
        <c:axId val="931129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114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524-4F61-A7E5-B8CFE7AB863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524-4F61-A7E5-B8CFE7AB8634}"/>
            </c:ext>
          </c:extLst>
        </c:ser>
        <c:dLbls>
          <c:showLegendKey val="0"/>
          <c:showVal val="0"/>
          <c:showCatName val="0"/>
          <c:showSerName val="0"/>
          <c:showPercent val="0"/>
          <c:showBubbleSize val="0"/>
        </c:dLbls>
        <c:marker val="1"/>
        <c:smooth val="0"/>
        <c:axId val="93155712"/>
        <c:axId val="93157248"/>
      </c:lineChart>
      <c:catAx>
        <c:axId val="931557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57248"/>
        <c:crosses val="autoZero"/>
        <c:auto val="1"/>
        <c:lblAlgn val="ctr"/>
        <c:lblOffset val="100"/>
        <c:noMultiLvlLbl val="0"/>
      </c:catAx>
      <c:valAx>
        <c:axId val="93157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557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2EA-438C-BDD0-D74020C80C9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2EA-438C-BDD0-D74020C80C9D}"/>
            </c:ext>
          </c:extLst>
        </c:ser>
        <c:dLbls>
          <c:showLegendKey val="0"/>
          <c:showVal val="0"/>
          <c:showCatName val="0"/>
          <c:showSerName val="0"/>
          <c:showPercent val="0"/>
          <c:showBubbleSize val="0"/>
        </c:dLbls>
        <c:marker val="1"/>
        <c:smooth val="0"/>
        <c:axId val="93187456"/>
        <c:axId val="93205632"/>
      </c:lineChart>
      <c:catAx>
        <c:axId val="931874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05632"/>
        <c:crosses val="autoZero"/>
        <c:auto val="1"/>
        <c:lblAlgn val="ctr"/>
        <c:lblOffset val="100"/>
        <c:noMultiLvlLbl val="0"/>
      </c:catAx>
      <c:valAx>
        <c:axId val="932056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874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DBC-4C63-B0B2-D70DB5722D5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DBC-4C63-B0B2-D70DB5722D5A}"/>
            </c:ext>
          </c:extLst>
        </c:ser>
        <c:dLbls>
          <c:showLegendKey val="0"/>
          <c:showVal val="0"/>
          <c:showCatName val="0"/>
          <c:showSerName val="0"/>
          <c:showPercent val="0"/>
          <c:showBubbleSize val="0"/>
        </c:dLbls>
        <c:marker val="1"/>
        <c:smooth val="0"/>
        <c:axId val="93227264"/>
        <c:axId val="93241344"/>
      </c:lineChart>
      <c:catAx>
        <c:axId val="932272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41344"/>
        <c:crosses val="autoZero"/>
        <c:auto val="1"/>
        <c:lblAlgn val="ctr"/>
        <c:lblOffset val="100"/>
        <c:noMultiLvlLbl val="0"/>
      </c:catAx>
      <c:valAx>
        <c:axId val="932413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272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400-4525-B5A9-20978E11EB6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400-4525-B5A9-20978E11EB6E}"/>
            </c:ext>
          </c:extLst>
        </c:ser>
        <c:dLbls>
          <c:showLegendKey val="0"/>
          <c:showVal val="0"/>
          <c:showCatName val="0"/>
          <c:showSerName val="0"/>
          <c:showPercent val="0"/>
          <c:showBubbleSize val="0"/>
        </c:dLbls>
        <c:marker val="1"/>
        <c:smooth val="0"/>
        <c:axId val="93328896"/>
        <c:axId val="93330432"/>
      </c:lineChart>
      <c:catAx>
        <c:axId val="933288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330432"/>
        <c:crosses val="autoZero"/>
        <c:auto val="1"/>
        <c:lblAlgn val="ctr"/>
        <c:lblOffset val="100"/>
        <c:noMultiLvlLbl val="0"/>
      </c:catAx>
      <c:valAx>
        <c:axId val="933304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3288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62C-49CA-BB89-CF640EFF0EF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62C-49CA-BB89-CF640EFF0EF9}"/>
            </c:ext>
          </c:extLst>
        </c:ser>
        <c:dLbls>
          <c:showLegendKey val="0"/>
          <c:showVal val="0"/>
          <c:showCatName val="0"/>
          <c:showSerName val="0"/>
          <c:showPercent val="0"/>
          <c:showBubbleSize val="0"/>
        </c:dLbls>
        <c:marker val="1"/>
        <c:smooth val="0"/>
        <c:axId val="93258496"/>
        <c:axId val="93260032"/>
      </c:lineChart>
      <c:catAx>
        <c:axId val="932584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60032"/>
        <c:crosses val="autoZero"/>
        <c:auto val="1"/>
        <c:lblAlgn val="ctr"/>
        <c:lblOffset val="100"/>
        <c:noMultiLvlLbl val="0"/>
      </c:catAx>
      <c:valAx>
        <c:axId val="932600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584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9A4-45AE-BA3B-ACF24E1062D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9A4-45AE-BA3B-ACF24E1062DC}"/>
            </c:ext>
          </c:extLst>
        </c:ser>
        <c:dLbls>
          <c:showLegendKey val="0"/>
          <c:showVal val="0"/>
          <c:showCatName val="0"/>
          <c:showSerName val="0"/>
          <c:showPercent val="0"/>
          <c:showBubbleSize val="0"/>
        </c:dLbls>
        <c:marker val="1"/>
        <c:smooth val="0"/>
        <c:axId val="93310976"/>
        <c:axId val="93312512"/>
      </c:lineChart>
      <c:catAx>
        <c:axId val="933109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312512"/>
        <c:crosses val="autoZero"/>
        <c:auto val="1"/>
        <c:lblAlgn val="ctr"/>
        <c:lblOffset val="100"/>
        <c:noMultiLvlLbl val="0"/>
      </c:catAx>
      <c:valAx>
        <c:axId val="933125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3109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1A5-41C2-94CE-34A8DF18A16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1A5-41C2-94CE-34A8DF18A168}"/>
            </c:ext>
          </c:extLst>
        </c:ser>
        <c:dLbls>
          <c:showLegendKey val="0"/>
          <c:showVal val="0"/>
          <c:showCatName val="0"/>
          <c:showSerName val="0"/>
          <c:showPercent val="0"/>
          <c:showBubbleSize val="0"/>
        </c:dLbls>
        <c:marker val="1"/>
        <c:smooth val="0"/>
        <c:axId val="93408256"/>
        <c:axId val="93410048"/>
      </c:lineChart>
      <c:catAx>
        <c:axId val="934082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410048"/>
        <c:crosses val="autoZero"/>
        <c:auto val="1"/>
        <c:lblAlgn val="ctr"/>
        <c:lblOffset val="100"/>
        <c:noMultiLvlLbl val="0"/>
      </c:catAx>
      <c:valAx>
        <c:axId val="934100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4082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51F-4C46-9433-58F2787B4D2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51F-4C46-9433-58F2787B4D21}"/>
            </c:ext>
          </c:extLst>
        </c:ser>
        <c:dLbls>
          <c:showLegendKey val="0"/>
          <c:showVal val="0"/>
          <c:showCatName val="0"/>
          <c:showSerName val="0"/>
          <c:showPercent val="0"/>
          <c:showBubbleSize val="0"/>
        </c:dLbls>
        <c:marker val="1"/>
        <c:smooth val="0"/>
        <c:axId val="93456640"/>
        <c:axId val="93470720"/>
      </c:lineChart>
      <c:catAx>
        <c:axId val="9345664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470720"/>
        <c:crosses val="autoZero"/>
        <c:auto val="1"/>
        <c:lblAlgn val="ctr"/>
        <c:lblOffset val="100"/>
        <c:noMultiLvlLbl val="0"/>
      </c:catAx>
      <c:valAx>
        <c:axId val="934707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45664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0B7-433C-B220-C9E4353F1E8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0B7-433C-B220-C9E4353F1E81}"/>
            </c:ext>
          </c:extLst>
        </c:ser>
        <c:dLbls>
          <c:showLegendKey val="0"/>
          <c:showVal val="0"/>
          <c:showCatName val="0"/>
          <c:showSerName val="0"/>
          <c:showPercent val="0"/>
          <c:showBubbleSize val="0"/>
        </c:dLbls>
        <c:marker val="1"/>
        <c:smooth val="0"/>
        <c:axId val="93505024"/>
        <c:axId val="93506560"/>
      </c:lineChart>
      <c:catAx>
        <c:axId val="935050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506560"/>
        <c:crosses val="autoZero"/>
        <c:auto val="1"/>
        <c:lblAlgn val="ctr"/>
        <c:lblOffset val="100"/>
        <c:noMultiLvlLbl val="0"/>
      </c:catAx>
      <c:valAx>
        <c:axId val="935065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5050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412540297750569E-2"/>
          <c:w val="0.69941399048495156"/>
          <c:h val="0.81602492121563353"/>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8045-4E3D-81DD-361DB9200F46}"/>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INSTITUCIONAL'!$K$20,'PLAN DE ACCIÓN INSTITUCIONAL'!$T$20,'PLAN DE ACCIÓN INSTITUCIONAL'!$Q$20,'PLAN DE ACCIÓN INSTITUCIONAL'!#REF!,'PLAN DE ACCIÓN INSTITUCIONAL'!#REF!)</c:f>
              <c:numCache>
                <c:formatCode>General</c:formatCode>
                <c:ptCount val="1"/>
                <c:pt idx="0">
                  <c:v>1</c:v>
                </c:pt>
              </c:numCache>
            </c:numRef>
          </c:val>
          <c:smooth val="0"/>
          <c:extLst>
            <c:ext xmlns:c16="http://schemas.microsoft.com/office/drawing/2014/chart" uri="{C3380CC4-5D6E-409C-BE32-E72D297353CC}">
              <c16:uniqueId val="{00000001-8045-4E3D-81DD-361DB9200F46}"/>
            </c:ext>
          </c:extLst>
        </c:ser>
        <c:dLbls>
          <c:showLegendKey val="0"/>
          <c:showVal val="0"/>
          <c:showCatName val="0"/>
          <c:showSerName val="0"/>
          <c:showPercent val="0"/>
          <c:showBubbleSize val="0"/>
        </c:dLbls>
        <c:marker val="1"/>
        <c:smooth val="0"/>
        <c:axId val="91276416"/>
        <c:axId val="91277952"/>
      </c:lineChart>
      <c:catAx>
        <c:axId val="912764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277952"/>
        <c:crosses val="autoZero"/>
        <c:auto val="1"/>
        <c:lblAlgn val="ctr"/>
        <c:lblOffset val="100"/>
        <c:noMultiLvlLbl val="0"/>
      </c:catAx>
      <c:valAx>
        <c:axId val="912779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2764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DF4-471B-BC7F-755432F9C60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DF4-471B-BC7F-755432F9C603}"/>
            </c:ext>
          </c:extLst>
        </c:ser>
        <c:dLbls>
          <c:showLegendKey val="0"/>
          <c:showVal val="0"/>
          <c:showCatName val="0"/>
          <c:showSerName val="0"/>
          <c:showPercent val="0"/>
          <c:showBubbleSize val="0"/>
        </c:dLbls>
        <c:marker val="1"/>
        <c:smooth val="0"/>
        <c:axId val="93664000"/>
        <c:axId val="93665536"/>
      </c:lineChart>
      <c:catAx>
        <c:axId val="936640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665536"/>
        <c:crosses val="autoZero"/>
        <c:auto val="1"/>
        <c:lblAlgn val="ctr"/>
        <c:lblOffset val="100"/>
        <c:noMultiLvlLbl val="0"/>
      </c:catAx>
      <c:valAx>
        <c:axId val="936655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6640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965-43BC-8786-25E79EB7E24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965-43BC-8786-25E79EB7E248}"/>
            </c:ext>
          </c:extLst>
        </c:ser>
        <c:dLbls>
          <c:showLegendKey val="0"/>
          <c:showVal val="0"/>
          <c:showCatName val="0"/>
          <c:showSerName val="0"/>
          <c:showPercent val="0"/>
          <c:showBubbleSize val="0"/>
        </c:dLbls>
        <c:marker val="1"/>
        <c:smooth val="0"/>
        <c:axId val="93708288"/>
        <c:axId val="93709824"/>
      </c:lineChart>
      <c:catAx>
        <c:axId val="937082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09824"/>
        <c:crosses val="autoZero"/>
        <c:auto val="1"/>
        <c:lblAlgn val="ctr"/>
        <c:lblOffset val="100"/>
        <c:noMultiLvlLbl val="0"/>
      </c:catAx>
      <c:valAx>
        <c:axId val="9370982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082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F09-4586-AE9F-268F2A2B05D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F09-4586-AE9F-268F2A2B05DF}"/>
            </c:ext>
          </c:extLst>
        </c:ser>
        <c:dLbls>
          <c:showLegendKey val="0"/>
          <c:showVal val="0"/>
          <c:showCatName val="0"/>
          <c:showSerName val="0"/>
          <c:showPercent val="0"/>
          <c:showBubbleSize val="0"/>
        </c:dLbls>
        <c:marker val="1"/>
        <c:smooth val="0"/>
        <c:axId val="93641728"/>
        <c:axId val="93721344"/>
      </c:lineChart>
      <c:catAx>
        <c:axId val="936417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21344"/>
        <c:crosses val="autoZero"/>
        <c:auto val="1"/>
        <c:lblAlgn val="ctr"/>
        <c:lblOffset val="100"/>
        <c:noMultiLvlLbl val="0"/>
      </c:catAx>
      <c:valAx>
        <c:axId val="937213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6417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926-4D0D-9E81-570F9B456FC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926-4D0D-9E81-570F9B456FC6}"/>
            </c:ext>
          </c:extLst>
        </c:ser>
        <c:dLbls>
          <c:showLegendKey val="0"/>
          <c:showVal val="0"/>
          <c:showCatName val="0"/>
          <c:showSerName val="0"/>
          <c:showPercent val="0"/>
          <c:showBubbleSize val="0"/>
        </c:dLbls>
        <c:marker val="1"/>
        <c:smooth val="0"/>
        <c:axId val="93916160"/>
        <c:axId val="93917952"/>
      </c:lineChart>
      <c:catAx>
        <c:axId val="939161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917952"/>
        <c:crosses val="autoZero"/>
        <c:auto val="1"/>
        <c:lblAlgn val="ctr"/>
        <c:lblOffset val="100"/>
        <c:noMultiLvlLbl val="0"/>
      </c:catAx>
      <c:valAx>
        <c:axId val="939179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9161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784-4BC7-9903-AF87C074CF8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784-4BC7-9903-AF87C074CF8D}"/>
            </c:ext>
          </c:extLst>
        </c:ser>
        <c:dLbls>
          <c:showLegendKey val="0"/>
          <c:showVal val="0"/>
          <c:showCatName val="0"/>
          <c:showSerName val="0"/>
          <c:showPercent val="0"/>
          <c:showBubbleSize val="0"/>
        </c:dLbls>
        <c:marker val="1"/>
        <c:smooth val="0"/>
        <c:axId val="93944064"/>
        <c:axId val="93962240"/>
      </c:lineChart>
      <c:catAx>
        <c:axId val="939440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962240"/>
        <c:crosses val="autoZero"/>
        <c:auto val="1"/>
        <c:lblAlgn val="ctr"/>
        <c:lblOffset val="100"/>
        <c:noMultiLvlLbl val="0"/>
      </c:catAx>
      <c:valAx>
        <c:axId val="939622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9440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E95-43CB-97D6-56370A12D57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E95-43CB-97D6-56370A12D57C}"/>
            </c:ext>
          </c:extLst>
        </c:ser>
        <c:dLbls>
          <c:showLegendKey val="0"/>
          <c:showVal val="0"/>
          <c:showCatName val="0"/>
          <c:showSerName val="0"/>
          <c:showPercent val="0"/>
          <c:showBubbleSize val="0"/>
        </c:dLbls>
        <c:marker val="1"/>
        <c:smooth val="0"/>
        <c:axId val="94135808"/>
        <c:axId val="94137344"/>
      </c:lineChart>
      <c:catAx>
        <c:axId val="941358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137344"/>
        <c:crosses val="autoZero"/>
        <c:auto val="1"/>
        <c:lblAlgn val="ctr"/>
        <c:lblOffset val="100"/>
        <c:noMultiLvlLbl val="0"/>
      </c:catAx>
      <c:valAx>
        <c:axId val="941373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1358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31A-4D36-986C-91DD1AA0678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31A-4D36-986C-91DD1AA06781}"/>
            </c:ext>
          </c:extLst>
        </c:ser>
        <c:dLbls>
          <c:showLegendKey val="0"/>
          <c:showVal val="0"/>
          <c:showCatName val="0"/>
          <c:showSerName val="0"/>
          <c:showPercent val="0"/>
          <c:showBubbleSize val="0"/>
        </c:dLbls>
        <c:marker val="1"/>
        <c:smooth val="0"/>
        <c:axId val="94245632"/>
        <c:axId val="94247168"/>
      </c:lineChart>
      <c:catAx>
        <c:axId val="942456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47168"/>
        <c:crosses val="autoZero"/>
        <c:auto val="1"/>
        <c:lblAlgn val="ctr"/>
        <c:lblOffset val="100"/>
        <c:noMultiLvlLbl val="0"/>
      </c:catAx>
      <c:valAx>
        <c:axId val="942471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456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ACA-4210-846F-F5E1D17137E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ACA-4210-846F-F5E1D17137E7}"/>
            </c:ext>
          </c:extLst>
        </c:ser>
        <c:dLbls>
          <c:showLegendKey val="0"/>
          <c:showVal val="0"/>
          <c:showCatName val="0"/>
          <c:showSerName val="0"/>
          <c:showPercent val="0"/>
          <c:showBubbleSize val="0"/>
        </c:dLbls>
        <c:marker val="1"/>
        <c:smooth val="0"/>
        <c:axId val="94294016"/>
        <c:axId val="94295552"/>
      </c:lineChart>
      <c:catAx>
        <c:axId val="942940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95552"/>
        <c:crosses val="autoZero"/>
        <c:auto val="1"/>
        <c:lblAlgn val="ctr"/>
        <c:lblOffset val="100"/>
        <c:noMultiLvlLbl val="0"/>
      </c:catAx>
      <c:valAx>
        <c:axId val="942955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940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867-4E53-A21A-A877DE86388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867-4E53-A21A-A877DE863889}"/>
            </c:ext>
          </c:extLst>
        </c:ser>
        <c:dLbls>
          <c:showLegendKey val="0"/>
          <c:showVal val="0"/>
          <c:showCatName val="0"/>
          <c:showSerName val="0"/>
          <c:showPercent val="0"/>
          <c:showBubbleSize val="0"/>
        </c:dLbls>
        <c:marker val="1"/>
        <c:smooth val="0"/>
        <c:axId val="94202880"/>
        <c:axId val="94216960"/>
      </c:lineChart>
      <c:catAx>
        <c:axId val="942028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16960"/>
        <c:crosses val="autoZero"/>
        <c:auto val="1"/>
        <c:lblAlgn val="ctr"/>
        <c:lblOffset val="100"/>
        <c:noMultiLvlLbl val="0"/>
      </c:catAx>
      <c:valAx>
        <c:axId val="942169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028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ECE-4FE0-9A52-CBF8197B885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ECE-4FE0-9A52-CBF8197B8859}"/>
            </c:ext>
          </c:extLst>
        </c:ser>
        <c:dLbls>
          <c:showLegendKey val="0"/>
          <c:showVal val="0"/>
          <c:showCatName val="0"/>
          <c:showSerName val="0"/>
          <c:showPercent val="0"/>
          <c:showBubbleSize val="0"/>
        </c:dLbls>
        <c:marker val="1"/>
        <c:smooth val="0"/>
        <c:axId val="94312704"/>
        <c:axId val="94322688"/>
      </c:lineChart>
      <c:catAx>
        <c:axId val="943127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322688"/>
        <c:crosses val="autoZero"/>
        <c:auto val="1"/>
        <c:lblAlgn val="ctr"/>
        <c:lblOffset val="100"/>
        <c:noMultiLvlLbl val="0"/>
      </c:catAx>
      <c:valAx>
        <c:axId val="9432268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3127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097498091521693E-2"/>
          <c:w val="0.69941399048495156"/>
          <c:h val="0.81711149840841091"/>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4409-4B78-A88B-4C21A69760B7}"/>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4409-4B78-A88B-4C21A69760B7}"/>
            </c:ext>
          </c:extLst>
        </c:ser>
        <c:dLbls>
          <c:showLegendKey val="0"/>
          <c:showVal val="0"/>
          <c:showCatName val="0"/>
          <c:showSerName val="0"/>
          <c:showPercent val="0"/>
          <c:showBubbleSize val="0"/>
        </c:dLbls>
        <c:marker val="1"/>
        <c:smooth val="0"/>
        <c:axId val="91328896"/>
        <c:axId val="91330432"/>
      </c:lineChart>
      <c:catAx>
        <c:axId val="913288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330432"/>
        <c:crosses val="autoZero"/>
        <c:auto val="1"/>
        <c:lblAlgn val="ctr"/>
        <c:lblOffset val="100"/>
        <c:noMultiLvlLbl val="0"/>
      </c:catAx>
      <c:valAx>
        <c:axId val="913304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3288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FF9-4CAA-AA6A-31E748DD3FD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FF9-4CAA-AA6A-31E748DD3FD0}"/>
            </c:ext>
          </c:extLst>
        </c:ser>
        <c:dLbls>
          <c:showLegendKey val="0"/>
          <c:showVal val="0"/>
          <c:showCatName val="0"/>
          <c:showSerName val="0"/>
          <c:showPercent val="0"/>
          <c:showBubbleSize val="0"/>
        </c:dLbls>
        <c:marker val="1"/>
        <c:smooth val="0"/>
        <c:axId val="94356992"/>
        <c:axId val="94358528"/>
      </c:lineChart>
      <c:catAx>
        <c:axId val="9435699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358528"/>
        <c:crosses val="autoZero"/>
        <c:auto val="1"/>
        <c:lblAlgn val="ctr"/>
        <c:lblOffset val="100"/>
        <c:noMultiLvlLbl val="0"/>
      </c:catAx>
      <c:valAx>
        <c:axId val="943585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35699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B75-4080-8C79-C252DA36426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B75-4080-8C79-C252DA364267}"/>
            </c:ext>
          </c:extLst>
        </c:ser>
        <c:dLbls>
          <c:showLegendKey val="0"/>
          <c:showVal val="0"/>
          <c:showCatName val="0"/>
          <c:showSerName val="0"/>
          <c:showPercent val="0"/>
          <c:showBubbleSize val="0"/>
        </c:dLbls>
        <c:marker val="1"/>
        <c:smooth val="0"/>
        <c:axId val="94401280"/>
        <c:axId val="94402816"/>
      </c:lineChart>
      <c:catAx>
        <c:axId val="944012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02816"/>
        <c:crosses val="autoZero"/>
        <c:auto val="1"/>
        <c:lblAlgn val="ctr"/>
        <c:lblOffset val="100"/>
        <c:noMultiLvlLbl val="0"/>
      </c:catAx>
      <c:valAx>
        <c:axId val="944028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012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D3C-4CD2-A3F5-33F326526A6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D3C-4CD2-A3F5-33F326526A60}"/>
            </c:ext>
          </c:extLst>
        </c:ser>
        <c:dLbls>
          <c:showLegendKey val="0"/>
          <c:showVal val="0"/>
          <c:showCatName val="0"/>
          <c:showSerName val="0"/>
          <c:showPercent val="0"/>
          <c:showBubbleSize val="0"/>
        </c:dLbls>
        <c:marker val="1"/>
        <c:smooth val="0"/>
        <c:axId val="94437376"/>
        <c:axId val="94438912"/>
      </c:lineChart>
      <c:catAx>
        <c:axId val="944373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38912"/>
        <c:crosses val="autoZero"/>
        <c:auto val="1"/>
        <c:lblAlgn val="ctr"/>
        <c:lblOffset val="100"/>
        <c:noMultiLvlLbl val="0"/>
      </c:catAx>
      <c:valAx>
        <c:axId val="944389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373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C94-44DA-8735-DD513FE2A3A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C94-44DA-8735-DD513FE2A3A1}"/>
            </c:ext>
          </c:extLst>
        </c:ser>
        <c:dLbls>
          <c:showLegendKey val="0"/>
          <c:showVal val="0"/>
          <c:showCatName val="0"/>
          <c:showSerName val="0"/>
          <c:showPercent val="0"/>
          <c:showBubbleSize val="0"/>
        </c:dLbls>
        <c:marker val="1"/>
        <c:smooth val="0"/>
        <c:axId val="94465024"/>
        <c:axId val="94466816"/>
      </c:lineChart>
      <c:catAx>
        <c:axId val="944650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66816"/>
        <c:crosses val="autoZero"/>
        <c:auto val="1"/>
        <c:lblAlgn val="ctr"/>
        <c:lblOffset val="100"/>
        <c:noMultiLvlLbl val="0"/>
      </c:catAx>
      <c:valAx>
        <c:axId val="944668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650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67B-4BB2-B35A-4CA1FB649C6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67B-4BB2-B35A-4CA1FB649C60}"/>
            </c:ext>
          </c:extLst>
        </c:ser>
        <c:dLbls>
          <c:showLegendKey val="0"/>
          <c:showVal val="0"/>
          <c:showCatName val="0"/>
          <c:showSerName val="0"/>
          <c:showPercent val="0"/>
          <c:showBubbleSize val="0"/>
        </c:dLbls>
        <c:marker val="1"/>
        <c:smooth val="0"/>
        <c:axId val="94537984"/>
        <c:axId val="94556160"/>
      </c:lineChart>
      <c:catAx>
        <c:axId val="945379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556160"/>
        <c:crosses val="autoZero"/>
        <c:auto val="1"/>
        <c:lblAlgn val="ctr"/>
        <c:lblOffset val="100"/>
        <c:noMultiLvlLbl val="0"/>
      </c:catAx>
      <c:valAx>
        <c:axId val="945561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5379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630-4EED-AF79-5682EC0C6EC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630-4EED-AF79-5682EC0C6ECA}"/>
            </c:ext>
          </c:extLst>
        </c:ser>
        <c:dLbls>
          <c:showLegendKey val="0"/>
          <c:showVal val="0"/>
          <c:showCatName val="0"/>
          <c:showSerName val="0"/>
          <c:showPercent val="0"/>
          <c:showBubbleSize val="0"/>
        </c:dLbls>
        <c:marker val="1"/>
        <c:smooth val="0"/>
        <c:axId val="94643712"/>
        <c:axId val="94645248"/>
      </c:lineChart>
      <c:catAx>
        <c:axId val="946437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645248"/>
        <c:crosses val="autoZero"/>
        <c:auto val="1"/>
        <c:lblAlgn val="ctr"/>
        <c:lblOffset val="100"/>
        <c:noMultiLvlLbl val="0"/>
      </c:catAx>
      <c:valAx>
        <c:axId val="94645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6437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F4F-4766-8E68-5876BC96335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F4F-4766-8E68-5876BC963356}"/>
            </c:ext>
          </c:extLst>
        </c:ser>
        <c:dLbls>
          <c:showLegendKey val="0"/>
          <c:showVal val="0"/>
          <c:showCatName val="0"/>
          <c:showSerName val="0"/>
          <c:showPercent val="0"/>
          <c:showBubbleSize val="0"/>
        </c:dLbls>
        <c:marker val="1"/>
        <c:smooth val="0"/>
        <c:axId val="94692096"/>
        <c:axId val="94693632"/>
      </c:lineChart>
      <c:catAx>
        <c:axId val="946920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693632"/>
        <c:crosses val="autoZero"/>
        <c:auto val="1"/>
        <c:lblAlgn val="ctr"/>
        <c:lblOffset val="100"/>
        <c:noMultiLvlLbl val="0"/>
      </c:catAx>
      <c:valAx>
        <c:axId val="946936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6920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1DC-4AB7-9E97-00A1F42FD33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1DC-4AB7-9E97-00A1F42FD335}"/>
            </c:ext>
          </c:extLst>
        </c:ser>
        <c:dLbls>
          <c:showLegendKey val="0"/>
          <c:showVal val="0"/>
          <c:showCatName val="0"/>
          <c:showSerName val="0"/>
          <c:showPercent val="0"/>
          <c:showBubbleSize val="0"/>
        </c:dLbls>
        <c:marker val="1"/>
        <c:smooth val="0"/>
        <c:axId val="94593024"/>
        <c:axId val="94594560"/>
      </c:lineChart>
      <c:catAx>
        <c:axId val="945930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594560"/>
        <c:crosses val="autoZero"/>
        <c:auto val="1"/>
        <c:lblAlgn val="ctr"/>
        <c:lblOffset val="100"/>
        <c:noMultiLvlLbl val="0"/>
      </c:catAx>
      <c:valAx>
        <c:axId val="945945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5930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396-459A-A4C8-E1EC1C1233F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396-459A-A4C8-E1EC1C1233F8}"/>
            </c:ext>
          </c:extLst>
        </c:ser>
        <c:dLbls>
          <c:showLegendKey val="0"/>
          <c:showVal val="0"/>
          <c:showCatName val="0"/>
          <c:showSerName val="0"/>
          <c:showPercent val="0"/>
          <c:showBubbleSize val="0"/>
        </c:dLbls>
        <c:marker val="1"/>
        <c:smooth val="0"/>
        <c:axId val="94706688"/>
        <c:axId val="94724864"/>
      </c:lineChart>
      <c:catAx>
        <c:axId val="947066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24864"/>
        <c:crosses val="autoZero"/>
        <c:auto val="1"/>
        <c:lblAlgn val="ctr"/>
        <c:lblOffset val="100"/>
        <c:noMultiLvlLbl val="0"/>
      </c:catAx>
      <c:valAx>
        <c:axId val="947248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066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452-46A0-A67A-588A73EBDCC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452-46A0-A67A-588A73EBDCC2}"/>
            </c:ext>
          </c:extLst>
        </c:ser>
        <c:dLbls>
          <c:showLegendKey val="0"/>
          <c:showVal val="0"/>
          <c:showCatName val="0"/>
          <c:showSerName val="0"/>
          <c:showPercent val="0"/>
          <c:showBubbleSize val="0"/>
        </c:dLbls>
        <c:marker val="1"/>
        <c:smooth val="0"/>
        <c:axId val="94750976"/>
        <c:axId val="94765056"/>
      </c:lineChart>
      <c:catAx>
        <c:axId val="947509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65056"/>
        <c:crosses val="autoZero"/>
        <c:auto val="1"/>
        <c:lblAlgn val="ctr"/>
        <c:lblOffset val="100"/>
        <c:noMultiLvlLbl val="0"/>
      </c:catAx>
      <c:valAx>
        <c:axId val="9476505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509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2941252500649849E-2"/>
          <c:w val="0.69648143706572863"/>
          <c:h val="0.81764823306561019"/>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B276-4C07-BAA3-66143DAA4987}"/>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B276-4C07-BAA3-66143DAA4987}"/>
            </c:ext>
          </c:extLst>
        </c:ser>
        <c:dLbls>
          <c:showLegendKey val="0"/>
          <c:showVal val="0"/>
          <c:showCatName val="0"/>
          <c:showSerName val="0"/>
          <c:showPercent val="0"/>
          <c:showBubbleSize val="0"/>
        </c:dLbls>
        <c:marker val="1"/>
        <c:smooth val="0"/>
        <c:axId val="91356544"/>
        <c:axId val="91366528"/>
      </c:lineChart>
      <c:catAx>
        <c:axId val="913565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366528"/>
        <c:crosses val="autoZero"/>
        <c:auto val="1"/>
        <c:lblAlgn val="ctr"/>
        <c:lblOffset val="100"/>
        <c:noMultiLvlLbl val="0"/>
      </c:catAx>
      <c:valAx>
        <c:axId val="913665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3565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2B1-4EC4-88B9-43A18190996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2B1-4EC4-88B9-43A181909968}"/>
            </c:ext>
          </c:extLst>
        </c:ser>
        <c:dLbls>
          <c:showLegendKey val="0"/>
          <c:showVal val="0"/>
          <c:showCatName val="0"/>
          <c:showSerName val="0"/>
          <c:showPercent val="0"/>
          <c:showBubbleSize val="0"/>
        </c:dLbls>
        <c:marker val="1"/>
        <c:smooth val="0"/>
        <c:axId val="94791168"/>
        <c:axId val="94792704"/>
      </c:lineChart>
      <c:catAx>
        <c:axId val="947911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92704"/>
        <c:crosses val="autoZero"/>
        <c:auto val="1"/>
        <c:lblAlgn val="ctr"/>
        <c:lblOffset val="100"/>
        <c:noMultiLvlLbl val="0"/>
      </c:catAx>
      <c:valAx>
        <c:axId val="947927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911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A74-475E-A7A0-14B712626A7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A74-475E-A7A0-14B712626A7F}"/>
            </c:ext>
          </c:extLst>
        </c:ser>
        <c:dLbls>
          <c:showLegendKey val="0"/>
          <c:showVal val="0"/>
          <c:showCatName val="0"/>
          <c:showSerName val="0"/>
          <c:showPercent val="0"/>
          <c:showBubbleSize val="0"/>
        </c:dLbls>
        <c:marker val="1"/>
        <c:smooth val="0"/>
        <c:axId val="94835456"/>
        <c:axId val="94836992"/>
      </c:lineChart>
      <c:catAx>
        <c:axId val="948354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836992"/>
        <c:crosses val="autoZero"/>
        <c:auto val="1"/>
        <c:lblAlgn val="ctr"/>
        <c:lblOffset val="100"/>
        <c:noMultiLvlLbl val="0"/>
      </c:catAx>
      <c:valAx>
        <c:axId val="9483699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8354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65F-4B36-9C17-FEF5AAC32CC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65F-4B36-9C17-FEF5AAC32CC5}"/>
            </c:ext>
          </c:extLst>
        </c:ser>
        <c:dLbls>
          <c:showLegendKey val="0"/>
          <c:showVal val="0"/>
          <c:showCatName val="0"/>
          <c:showSerName val="0"/>
          <c:showPercent val="0"/>
          <c:showBubbleSize val="0"/>
        </c:dLbls>
        <c:marker val="1"/>
        <c:smooth val="0"/>
        <c:axId val="94896128"/>
        <c:axId val="94897664"/>
      </c:lineChart>
      <c:catAx>
        <c:axId val="948961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897664"/>
        <c:crosses val="autoZero"/>
        <c:auto val="1"/>
        <c:lblAlgn val="ctr"/>
        <c:lblOffset val="100"/>
        <c:noMultiLvlLbl val="0"/>
      </c:catAx>
      <c:valAx>
        <c:axId val="948976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8961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021-4F2C-8BFD-8C35D317FF2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021-4F2C-8BFD-8C35D317FF2F}"/>
            </c:ext>
          </c:extLst>
        </c:ser>
        <c:dLbls>
          <c:showLegendKey val="0"/>
          <c:showVal val="0"/>
          <c:showCatName val="0"/>
          <c:showSerName val="0"/>
          <c:showPercent val="0"/>
          <c:showBubbleSize val="0"/>
        </c:dLbls>
        <c:marker val="1"/>
        <c:smooth val="0"/>
        <c:axId val="94923776"/>
        <c:axId val="94929664"/>
      </c:lineChart>
      <c:catAx>
        <c:axId val="949237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929664"/>
        <c:crosses val="autoZero"/>
        <c:auto val="1"/>
        <c:lblAlgn val="ctr"/>
        <c:lblOffset val="100"/>
        <c:noMultiLvlLbl val="0"/>
      </c:catAx>
      <c:valAx>
        <c:axId val="949296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9237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64444752776E-2"/>
          <c:y val="7.3253655793025882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112-4571-A5E2-62BE67CAD58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112-4571-A5E2-62BE67CAD583}"/>
            </c:ext>
          </c:extLst>
        </c:ser>
        <c:dLbls>
          <c:showLegendKey val="0"/>
          <c:showVal val="0"/>
          <c:showCatName val="0"/>
          <c:showSerName val="0"/>
          <c:showPercent val="0"/>
          <c:showBubbleSize val="0"/>
        </c:dLbls>
        <c:marker val="1"/>
        <c:smooth val="0"/>
        <c:axId val="94959872"/>
        <c:axId val="94982144"/>
      </c:lineChart>
      <c:catAx>
        <c:axId val="9495987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982144"/>
        <c:crosses val="autoZero"/>
        <c:auto val="1"/>
        <c:lblAlgn val="ctr"/>
        <c:lblOffset val="100"/>
        <c:noMultiLvlLbl val="0"/>
      </c:catAx>
      <c:valAx>
        <c:axId val="949821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95987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137-4700-B5BB-C2362FC143E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137-4700-B5BB-C2362FC143E8}"/>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43A-4963-BA0A-8F031DC8785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43A-4963-BA0A-8F031DC87853}"/>
            </c:ext>
          </c:extLst>
        </c:ser>
        <c:dLbls>
          <c:showLegendKey val="0"/>
          <c:showVal val="0"/>
          <c:showCatName val="0"/>
          <c:showSerName val="0"/>
          <c:showPercent val="0"/>
          <c:showBubbleSize val="0"/>
        </c:dLbls>
        <c:marker val="1"/>
        <c:smooth val="0"/>
        <c:axId val="95060736"/>
        <c:axId val="95062272"/>
      </c:lineChart>
      <c:catAx>
        <c:axId val="950607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62272"/>
        <c:crosses val="autoZero"/>
        <c:auto val="1"/>
        <c:lblAlgn val="ctr"/>
        <c:lblOffset val="100"/>
        <c:noMultiLvlLbl val="0"/>
      </c:catAx>
      <c:valAx>
        <c:axId val="950622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607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DE5-4605-9C2B-A2C042477C6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DE5-4605-9C2B-A2C042477C60}"/>
            </c:ext>
          </c:extLst>
        </c:ser>
        <c:dLbls>
          <c:showLegendKey val="0"/>
          <c:showVal val="0"/>
          <c:showCatName val="0"/>
          <c:showSerName val="0"/>
          <c:showPercent val="0"/>
          <c:showBubbleSize val="0"/>
        </c:dLbls>
        <c:marker val="1"/>
        <c:smooth val="0"/>
        <c:axId val="95100928"/>
        <c:axId val="95102464"/>
      </c:lineChart>
      <c:catAx>
        <c:axId val="951009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02464"/>
        <c:crosses val="autoZero"/>
        <c:auto val="1"/>
        <c:lblAlgn val="ctr"/>
        <c:lblOffset val="100"/>
        <c:noMultiLvlLbl val="0"/>
      </c:catAx>
      <c:valAx>
        <c:axId val="951024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009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CFB-4C22-AB9A-3E99322C7DB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CFB-4C22-AB9A-3E99322C7DBB}"/>
            </c:ext>
          </c:extLst>
        </c:ser>
        <c:dLbls>
          <c:showLegendKey val="0"/>
          <c:showVal val="0"/>
          <c:showCatName val="0"/>
          <c:showSerName val="0"/>
          <c:showPercent val="0"/>
          <c:showBubbleSize val="0"/>
        </c:dLbls>
        <c:marker val="1"/>
        <c:smooth val="0"/>
        <c:axId val="95136768"/>
        <c:axId val="95146752"/>
      </c:lineChart>
      <c:catAx>
        <c:axId val="95136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46752"/>
        <c:crosses val="autoZero"/>
        <c:auto val="1"/>
        <c:lblAlgn val="ctr"/>
        <c:lblOffset val="100"/>
        <c:noMultiLvlLbl val="0"/>
      </c:catAx>
      <c:valAx>
        <c:axId val="951467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36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E7E-46A3-9B3A-626A7F818B6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E7E-46A3-9B3A-626A7F818B62}"/>
            </c:ext>
          </c:extLst>
        </c:ser>
        <c:dLbls>
          <c:showLegendKey val="0"/>
          <c:showVal val="0"/>
          <c:showCatName val="0"/>
          <c:showSerName val="0"/>
          <c:showPercent val="0"/>
          <c:showBubbleSize val="0"/>
        </c:dLbls>
        <c:marker val="1"/>
        <c:smooth val="0"/>
        <c:axId val="95234304"/>
        <c:axId val="95260672"/>
      </c:lineChart>
      <c:catAx>
        <c:axId val="952343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260672"/>
        <c:crosses val="autoZero"/>
        <c:auto val="1"/>
        <c:lblAlgn val="ctr"/>
        <c:lblOffset val="100"/>
        <c:noMultiLvlLbl val="0"/>
      </c:catAx>
      <c:valAx>
        <c:axId val="952606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2343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097498091521693E-2"/>
          <c:w val="0.69941399048495156"/>
          <c:h val="0.81711149840841091"/>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A9B6-4288-93BE-ED0757800E5E}"/>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A9B6-4288-93BE-ED0757800E5E}"/>
            </c:ext>
          </c:extLst>
        </c:ser>
        <c:dLbls>
          <c:showLegendKey val="0"/>
          <c:showVal val="0"/>
          <c:showCatName val="0"/>
          <c:showSerName val="0"/>
          <c:showPercent val="0"/>
          <c:showBubbleSize val="0"/>
        </c:dLbls>
        <c:marker val="1"/>
        <c:smooth val="0"/>
        <c:axId val="91423488"/>
        <c:axId val="91425024"/>
      </c:lineChart>
      <c:catAx>
        <c:axId val="914234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425024"/>
        <c:crosses val="autoZero"/>
        <c:auto val="1"/>
        <c:lblAlgn val="ctr"/>
        <c:lblOffset val="100"/>
        <c:noMultiLvlLbl val="0"/>
      </c:catAx>
      <c:valAx>
        <c:axId val="9142502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4234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F06-4ABA-BE76-A9294DDAA3D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F06-4ABA-BE76-A9294DDAA3D1}"/>
            </c:ext>
          </c:extLst>
        </c:ser>
        <c:dLbls>
          <c:showLegendKey val="0"/>
          <c:showVal val="0"/>
          <c:showCatName val="0"/>
          <c:showSerName val="0"/>
          <c:showPercent val="0"/>
          <c:showBubbleSize val="0"/>
        </c:dLbls>
        <c:marker val="1"/>
        <c:smooth val="0"/>
        <c:axId val="95163904"/>
        <c:axId val="95165440"/>
      </c:lineChart>
      <c:catAx>
        <c:axId val="951639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65440"/>
        <c:crosses val="autoZero"/>
        <c:auto val="1"/>
        <c:lblAlgn val="ctr"/>
        <c:lblOffset val="100"/>
        <c:noMultiLvlLbl val="0"/>
      </c:catAx>
      <c:valAx>
        <c:axId val="951654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639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DDD-4A60-88A6-FB2A32B926A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DDD-4A60-88A6-FB2A32B926AE}"/>
            </c:ext>
          </c:extLst>
        </c:ser>
        <c:dLbls>
          <c:showLegendKey val="0"/>
          <c:showVal val="0"/>
          <c:showCatName val="0"/>
          <c:showSerName val="0"/>
          <c:showPercent val="0"/>
          <c:showBubbleSize val="0"/>
        </c:dLbls>
        <c:marker val="1"/>
        <c:smooth val="0"/>
        <c:axId val="95216384"/>
        <c:axId val="95217920"/>
      </c:lineChart>
      <c:catAx>
        <c:axId val="952163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217920"/>
        <c:crosses val="autoZero"/>
        <c:auto val="1"/>
        <c:lblAlgn val="ctr"/>
        <c:lblOffset val="100"/>
        <c:noMultiLvlLbl val="0"/>
      </c:catAx>
      <c:valAx>
        <c:axId val="952179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2163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CA3-4E45-A6C9-72A46445569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CA3-4E45-A6C9-72A464455690}"/>
            </c:ext>
          </c:extLst>
        </c:ser>
        <c:dLbls>
          <c:showLegendKey val="0"/>
          <c:showVal val="0"/>
          <c:showCatName val="0"/>
          <c:showSerName val="0"/>
          <c:showPercent val="0"/>
          <c:showBubbleSize val="0"/>
        </c:dLbls>
        <c:marker val="1"/>
        <c:smooth val="0"/>
        <c:axId val="95326208"/>
        <c:axId val="95327744"/>
      </c:lineChart>
      <c:catAx>
        <c:axId val="953262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327744"/>
        <c:crosses val="autoZero"/>
        <c:auto val="1"/>
        <c:lblAlgn val="ctr"/>
        <c:lblOffset val="100"/>
        <c:noMultiLvlLbl val="0"/>
      </c:catAx>
      <c:valAx>
        <c:axId val="953277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3262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889-4530-BD93-FFBB2CFBE69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889-4530-BD93-FFBB2CFBE693}"/>
            </c:ext>
          </c:extLst>
        </c:ser>
        <c:dLbls>
          <c:showLegendKey val="0"/>
          <c:showVal val="0"/>
          <c:showCatName val="0"/>
          <c:showSerName val="0"/>
          <c:showPercent val="0"/>
          <c:showBubbleSize val="0"/>
        </c:dLbls>
        <c:marker val="1"/>
        <c:smooth val="0"/>
        <c:axId val="95349760"/>
        <c:axId val="95351552"/>
      </c:lineChart>
      <c:catAx>
        <c:axId val="953497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351552"/>
        <c:crosses val="autoZero"/>
        <c:auto val="1"/>
        <c:lblAlgn val="ctr"/>
        <c:lblOffset val="100"/>
        <c:noMultiLvlLbl val="0"/>
      </c:catAx>
      <c:valAx>
        <c:axId val="953515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3497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BAA-4470-A5E9-8168D08DC43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BAA-4470-A5E9-8168D08DC43A}"/>
            </c:ext>
          </c:extLst>
        </c:ser>
        <c:dLbls>
          <c:showLegendKey val="0"/>
          <c:showVal val="0"/>
          <c:showCatName val="0"/>
          <c:showSerName val="0"/>
          <c:showPercent val="0"/>
          <c:showBubbleSize val="0"/>
        </c:dLbls>
        <c:marker val="1"/>
        <c:smooth val="0"/>
        <c:axId val="95406336"/>
        <c:axId val="95416320"/>
      </c:lineChart>
      <c:catAx>
        <c:axId val="954063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16320"/>
        <c:crosses val="autoZero"/>
        <c:auto val="1"/>
        <c:lblAlgn val="ctr"/>
        <c:lblOffset val="100"/>
        <c:noMultiLvlLbl val="0"/>
      </c:catAx>
      <c:valAx>
        <c:axId val="954163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063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B34-427A-8A2A-6A424F418B5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B34-427A-8A2A-6A424F418B52}"/>
            </c:ext>
          </c:extLst>
        </c:ser>
        <c:dLbls>
          <c:showLegendKey val="0"/>
          <c:showVal val="0"/>
          <c:showCatName val="0"/>
          <c:showSerName val="0"/>
          <c:showPercent val="0"/>
          <c:showBubbleSize val="0"/>
        </c:dLbls>
        <c:marker val="1"/>
        <c:smooth val="0"/>
        <c:axId val="95450624"/>
        <c:axId val="95452160"/>
      </c:lineChart>
      <c:catAx>
        <c:axId val="954506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52160"/>
        <c:crosses val="autoZero"/>
        <c:auto val="1"/>
        <c:lblAlgn val="ctr"/>
        <c:lblOffset val="100"/>
        <c:noMultiLvlLbl val="0"/>
      </c:catAx>
      <c:valAx>
        <c:axId val="954521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506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529-4347-9F6E-01A19004697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529-4347-9F6E-01A19004697B}"/>
            </c:ext>
          </c:extLst>
        </c:ser>
        <c:dLbls>
          <c:showLegendKey val="0"/>
          <c:showVal val="0"/>
          <c:showCatName val="0"/>
          <c:showSerName val="0"/>
          <c:showPercent val="0"/>
          <c:showBubbleSize val="0"/>
        </c:dLbls>
        <c:marker val="1"/>
        <c:smooth val="0"/>
        <c:axId val="95478528"/>
        <c:axId val="95480064"/>
      </c:lineChart>
      <c:catAx>
        <c:axId val="954785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80064"/>
        <c:crosses val="autoZero"/>
        <c:auto val="1"/>
        <c:lblAlgn val="ctr"/>
        <c:lblOffset val="100"/>
        <c:noMultiLvlLbl val="0"/>
      </c:catAx>
      <c:valAx>
        <c:axId val="954800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785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9C3-421A-A0D8-2C693DB2A5F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9C3-421A-A0D8-2C693DB2A5F6}"/>
            </c:ext>
          </c:extLst>
        </c:ser>
        <c:dLbls>
          <c:showLegendKey val="0"/>
          <c:showVal val="0"/>
          <c:showCatName val="0"/>
          <c:showSerName val="0"/>
          <c:showPercent val="0"/>
          <c:showBubbleSize val="0"/>
        </c:dLbls>
        <c:marker val="1"/>
        <c:smooth val="0"/>
        <c:axId val="95539200"/>
        <c:axId val="95540736"/>
      </c:lineChart>
      <c:catAx>
        <c:axId val="955392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540736"/>
        <c:crosses val="autoZero"/>
        <c:auto val="1"/>
        <c:lblAlgn val="ctr"/>
        <c:lblOffset val="100"/>
        <c:noMultiLvlLbl val="0"/>
      </c:catAx>
      <c:valAx>
        <c:axId val="955407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5392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072-4069-AD38-91A0FF9BEC6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072-4069-AD38-91A0FF9BEC64}"/>
            </c:ext>
          </c:extLst>
        </c:ser>
        <c:dLbls>
          <c:showLegendKey val="0"/>
          <c:showVal val="0"/>
          <c:showCatName val="0"/>
          <c:showSerName val="0"/>
          <c:showPercent val="0"/>
          <c:showBubbleSize val="0"/>
        </c:dLbls>
        <c:marker val="1"/>
        <c:smooth val="0"/>
        <c:axId val="95579136"/>
        <c:axId val="95597312"/>
      </c:lineChart>
      <c:catAx>
        <c:axId val="955791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597312"/>
        <c:crosses val="autoZero"/>
        <c:auto val="1"/>
        <c:lblAlgn val="ctr"/>
        <c:lblOffset val="100"/>
        <c:noMultiLvlLbl val="0"/>
      </c:catAx>
      <c:valAx>
        <c:axId val="955973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5791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219-41DA-8C5A-CE8AD459581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219-41DA-8C5A-CE8AD459581A}"/>
            </c:ext>
          </c:extLst>
        </c:ser>
        <c:dLbls>
          <c:showLegendKey val="0"/>
          <c:showVal val="0"/>
          <c:showCatName val="0"/>
          <c:showSerName val="0"/>
          <c:showPercent val="0"/>
          <c:showBubbleSize val="0"/>
        </c:dLbls>
        <c:marker val="1"/>
        <c:smooth val="0"/>
        <c:axId val="95631616"/>
        <c:axId val="95645696"/>
      </c:lineChart>
      <c:catAx>
        <c:axId val="956316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645696"/>
        <c:crosses val="autoZero"/>
        <c:auto val="1"/>
        <c:lblAlgn val="ctr"/>
        <c:lblOffset val="100"/>
        <c:noMultiLvlLbl val="0"/>
      </c:catAx>
      <c:valAx>
        <c:axId val="956456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6316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412540297750569E-2"/>
          <c:w val="0.69941399048495156"/>
          <c:h val="0.81602492121563353"/>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9AA9-49E0-8476-711CF6D573BB}"/>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9AA9-49E0-8476-711CF6D573BB}"/>
            </c:ext>
          </c:extLst>
        </c:ser>
        <c:dLbls>
          <c:showLegendKey val="0"/>
          <c:showVal val="0"/>
          <c:showCatName val="0"/>
          <c:showSerName val="0"/>
          <c:showPercent val="0"/>
          <c:showBubbleSize val="0"/>
        </c:dLbls>
        <c:marker val="1"/>
        <c:smooth val="0"/>
        <c:axId val="91459584"/>
        <c:axId val="91461120"/>
      </c:lineChart>
      <c:catAx>
        <c:axId val="914595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461120"/>
        <c:crosses val="autoZero"/>
        <c:auto val="1"/>
        <c:lblAlgn val="ctr"/>
        <c:lblOffset val="100"/>
        <c:noMultiLvlLbl val="0"/>
      </c:catAx>
      <c:valAx>
        <c:axId val="914611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4595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36B-49D5-BB27-9ABC2D0677F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36B-49D5-BB27-9ABC2D0677F8}"/>
            </c:ext>
          </c:extLst>
        </c:ser>
        <c:dLbls>
          <c:showLegendKey val="0"/>
          <c:showVal val="0"/>
          <c:showCatName val="0"/>
          <c:showSerName val="0"/>
          <c:showPercent val="0"/>
          <c:showBubbleSize val="0"/>
        </c:dLbls>
        <c:marker val="1"/>
        <c:smooth val="0"/>
        <c:axId val="95667712"/>
        <c:axId val="95669248"/>
      </c:lineChart>
      <c:catAx>
        <c:axId val="956677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669248"/>
        <c:crosses val="autoZero"/>
        <c:auto val="1"/>
        <c:lblAlgn val="ctr"/>
        <c:lblOffset val="100"/>
        <c:noMultiLvlLbl val="0"/>
      </c:catAx>
      <c:valAx>
        <c:axId val="95669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6677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B49-4A1E-BA1D-8849B269345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B49-4A1E-BA1D-8849B269345C}"/>
            </c:ext>
          </c:extLst>
        </c:ser>
        <c:dLbls>
          <c:showLegendKey val="0"/>
          <c:showVal val="0"/>
          <c:showCatName val="0"/>
          <c:showSerName val="0"/>
          <c:showPercent val="0"/>
          <c:showBubbleSize val="0"/>
        </c:dLbls>
        <c:marker val="1"/>
        <c:smooth val="0"/>
        <c:axId val="95724288"/>
        <c:axId val="95725824"/>
      </c:lineChart>
      <c:catAx>
        <c:axId val="957242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725824"/>
        <c:crosses val="autoZero"/>
        <c:auto val="1"/>
        <c:lblAlgn val="ctr"/>
        <c:lblOffset val="100"/>
        <c:noMultiLvlLbl val="0"/>
      </c:catAx>
      <c:valAx>
        <c:axId val="9572582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7242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91A-4F1F-BB24-3C6384D2FD6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91A-4F1F-BB24-3C6384D2FD6B}"/>
            </c:ext>
          </c:extLst>
        </c:ser>
        <c:dLbls>
          <c:showLegendKey val="0"/>
          <c:showVal val="0"/>
          <c:showCatName val="0"/>
          <c:showSerName val="0"/>
          <c:showPercent val="0"/>
          <c:showBubbleSize val="0"/>
        </c:dLbls>
        <c:marker val="1"/>
        <c:smooth val="0"/>
        <c:axId val="95903744"/>
        <c:axId val="95905280"/>
      </c:lineChart>
      <c:catAx>
        <c:axId val="959037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05280"/>
        <c:crosses val="autoZero"/>
        <c:auto val="1"/>
        <c:lblAlgn val="ctr"/>
        <c:lblOffset val="100"/>
        <c:noMultiLvlLbl val="0"/>
      </c:catAx>
      <c:valAx>
        <c:axId val="9590528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037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2DB-4D3C-A5B2-B5AB670F3E9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2DB-4D3C-A5B2-B5AB670F3E95}"/>
            </c:ext>
          </c:extLst>
        </c:ser>
        <c:dLbls>
          <c:showLegendKey val="0"/>
          <c:showVal val="0"/>
          <c:showCatName val="0"/>
          <c:showSerName val="0"/>
          <c:showPercent val="0"/>
          <c:showBubbleSize val="0"/>
        </c:dLbls>
        <c:marker val="1"/>
        <c:smooth val="0"/>
        <c:axId val="95919104"/>
        <c:axId val="95937280"/>
      </c:lineChart>
      <c:catAx>
        <c:axId val="959191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37280"/>
        <c:crosses val="autoZero"/>
        <c:auto val="1"/>
        <c:lblAlgn val="ctr"/>
        <c:lblOffset val="100"/>
        <c:noMultiLvlLbl val="0"/>
      </c:catAx>
      <c:valAx>
        <c:axId val="9593728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191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728-4BC7-8EAB-27114FCC98F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728-4BC7-8EAB-27114FCC98F8}"/>
            </c:ext>
          </c:extLst>
        </c:ser>
        <c:dLbls>
          <c:showLegendKey val="0"/>
          <c:showVal val="0"/>
          <c:showCatName val="0"/>
          <c:showSerName val="0"/>
          <c:showPercent val="0"/>
          <c:showBubbleSize val="0"/>
        </c:dLbls>
        <c:marker val="1"/>
        <c:smooth val="0"/>
        <c:axId val="95971584"/>
        <c:axId val="95977472"/>
      </c:lineChart>
      <c:catAx>
        <c:axId val="959715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77472"/>
        <c:crosses val="autoZero"/>
        <c:auto val="1"/>
        <c:lblAlgn val="ctr"/>
        <c:lblOffset val="100"/>
        <c:noMultiLvlLbl val="0"/>
      </c:catAx>
      <c:valAx>
        <c:axId val="959774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715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9FA-44D6-BE12-3284C7AA763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9FA-44D6-BE12-3284C7AA7631}"/>
            </c:ext>
          </c:extLst>
        </c:ser>
        <c:dLbls>
          <c:showLegendKey val="0"/>
          <c:showVal val="0"/>
          <c:showCatName val="0"/>
          <c:showSerName val="0"/>
          <c:showPercent val="0"/>
          <c:showBubbleSize val="0"/>
        </c:dLbls>
        <c:marker val="1"/>
        <c:smooth val="0"/>
        <c:axId val="96003584"/>
        <c:axId val="96005120"/>
      </c:lineChart>
      <c:catAx>
        <c:axId val="960035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005120"/>
        <c:crosses val="autoZero"/>
        <c:auto val="1"/>
        <c:lblAlgn val="ctr"/>
        <c:lblOffset val="100"/>
        <c:noMultiLvlLbl val="0"/>
      </c:catAx>
      <c:valAx>
        <c:axId val="960051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0035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6AA-4313-8801-AD78949C613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6AA-4313-8801-AD78949C613F}"/>
            </c:ext>
          </c:extLst>
        </c:ser>
        <c:dLbls>
          <c:showLegendKey val="0"/>
          <c:showVal val="0"/>
          <c:showCatName val="0"/>
          <c:showSerName val="0"/>
          <c:showPercent val="0"/>
          <c:showBubbleSize val="0"/>
        </c:dLbls>
        <c:marker val="1"/>
        <c:smooth val="0"/>
        <c:axId val="96056064"/>
        <c:axId val="96057600"/>
      </c:lineChart>
      <c:catAx>
        <c:axId val="960560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057600"/>
        <c:crosses val="autoZero"/>
        <c:auto val="1"/>
        <c:lblAlgn val="ctr"/>
        <c:lblOffset val="100"/>
        <c:noMultiLvlLbl val="0"/>
      </c:catAx>
      <c:valAx>
        <c:axId val="9605760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0560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23D-4A16-923A-C79C95AFAFB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23D-4A16-923A-C79C95AFAFB3}"/>
            </c:ext>
          </c:extLst>
        </c:ser>
        <c:dLbls>
          <c:showLegendKey val="0"/>
          <c:showVal val="0"/>
          <c:showCatName val="0"/>
          <c:showSerName val="0"/>
          <c:showPercent val="0"/>
          <c:showBubbleSize val="0"/>
        </c:dLbls>
        <c:marker val="1"/>
        <c:smooth val="0"/>
        <c:axId val="96174080"/>
        <c:axId val="96175616"/>
      </c:lineChart>
      <c:catAx>
        <c:axId val="961740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175616"/>
        <c:crosses val="autoZero"/>
        <c:auto val="1"/>
        <c:lblAlgn val="ctr"/>
        <c:lblOffset val="100"/>
        <c:noMultiLvlLbl val="0"/>
      </c:catAx>
      <c:valAx>
        <c:axId val="961756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1740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EBC-4008-B68F-E3592AB273E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EBC-4008-B68F-E3592AB273EC}"/>
            </c:ext>
          </c:extLst>
        </c:ser>
        <c:dLbls>
          <c:showLegendKey val="0"/>
          <c:showVal val="0"/>
          <c:showCatName val="0"/>
          <c:showSerName val="0"/>
          <c:showPercent val="0"/>
          <c:showBubbleSize val="0"/>
        </c:dLbls>
        <c:marker val="1"/>
        <c:smooth val="0"/>
        <c:axId val="96287744"/>
        <c:axId val="96297728"/>
      </c:lineChart>
      <c:catAx>
        <c:axId val="962877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297728"/>
        <c:crosses val="autoZero"/>
        <c:auto val="1"/>
        <c:lblAlgn val="ctr"/>
        <c:lblOffset val="100"/>
        <c:noMultiLvlLbl val="0"/>
      </c:catAx>
      <c:valAx>
        <c:axId val="962977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2877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F45-44C5-AE35-F5294C7B6A8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F45-44C5-AE35-F5294C7B6A84}"/>
            </c:ext>
          </c:extLst>
        </c:ser>
        <c:dLbls>
          <c:showLegendKey val="0"/>
          <c:showVal val="0"/>
          <c:showCatName val="0"/>
          <c:showSerName val="0"/>
          <c:showPercent val="0"/>
          <c:showBubbleSize val="0"/>
        </c:dLbls>
        <c:marker val="1"/>
        <c:smooth val="0"/>
        <c:axId val="96311552"/>
        <c:axId val="96325632"/>
      </c:lineChart>
      <c:catAx>
        <c:axId val="9631155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325632"/>
        <c:crosses val="autoZero"/>
        <c:auto val="1"/>
        <c:lblAlgn val="ctr"/>
        <c:lblOffset val="100"/>
        <c:noMultiLvlLbl val="0"/>
      </c:catAx>
      <c:valAx>
        <c:axId val="963256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31155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26" Type="http://schemas.openxmlformats.org/officeDocument/2006/relationships/chart" Target="../charts/chart26.xml"/><Relationship Id="rId117" Type="http://schemas.openxmlformats.org/officeDocument/2006/relationships/chart" Target="../charts/chart117.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84" Type="http://schemas.openxmlformats.org/officeDocument/2006/relationships/chart" Target="../charts/chart84.xml"/><Relationship Id="rId89" Type="http://schemas.openxmlformats.org/officeDocument/2006/relationships/chart" Target="../charts/chart89.xml"/><Relationship Id="rId112" Type="http://schemas.openxmlformats.org/officeDocument/2006/relationships/chart" Target="../charts/chart112.xml"/><Relationship Id="rId133" Type="http://schemas.openxmlformats.org/officeDocument/2006/relationships/chart" Target="../charts/chart133.xml"/><Relationship Id="rId138" Type="http://schemas.openxmlformats.org/officeDocument/2006/relationships/chart" Target="../charts/chart138.xml"/><Relationship Id="rId16" Type="http://schemas.openxmlformats.org/officeDocument/2006/relationships/chart" Target="../charts/chart16.xml"/><Relationship Id="rId107" Type="http://schemas.openxmlformats.org/officeDocument/2006/relationships/chart" Target="../charts/chart107.xml"/><Relationship Id="rId11" Type="http://schemas.openxmlformats.org/officeDocument/2006/relationships/chart" Target="../charts/chart11.xml"/><Relationship Id="rId32" Type="http://schemas.openxmlformats.org/officeDocument/2006/relationships/chart" Target="../charts/chart32.xml"/><Relationship Id="rId37" Type="http://schemas.openxmlformats.org/officeDocument/2006/relationships/chart" Target="../charts/chart37.xml"/><Relationship Id="rId53" Type="http://schemas.openxmlformats.org/officeDocument/2006/relationships/chart" Target="../charts/chart53.xml"/><Relationship Id="rId58" Type="http://schemas.openxmlformats.org/officeDocument/2006/relationships/chart" Target="../charts/chart58.xml"/><Relationship Id="rId74" Type="http://schemas.openxmlformats.org/officeDocument/2006/relationships/chart" Target="../charts/chart74.xml"/><Relationship Id="rId79" Type="http://schemas.openxmlformats.org/officeDocument/2006/relationships/chart" Target="../charts/chart79.xml"/><Relationship Id="rId102" Type="http://schemas.openxmlformats.org/officeDocument/2006/relationships/chart" Target="../charts/chart102.xml"/><Relationship Id="rId123" Type="http://schemas.openxmlformats.org/officeDocument/2006/relationships/chart" Target="../charts/chart123.xml"/><Relationship Id="rId128" Type="http://schemas.openxmlformats.org/officeDocument/2006/relationships/chart" Target="../charts/chart128.xml"/><Relationship Id="rId144" Type="http://schemas.openxmlformats.org/officeDocument/2006/relationships/chart" Target="../charts/chart144.xml"/><Relationship Id="rId149" Type="http://schemas.openxmlformats.org/officeDocument/2006/relationships/chart" Target="../charts/chart149.xml"/><Relationship Id="rId5" Type="http://schemas.openxmlformats.org/officeDocument/2006/relationships/chart" Target="../charts/chart5.xml"/><Relationship Id="rId90" Type="http://schemas.openxmlformats.org/officeDocument/2006/relationships/chart" Target="../charts/chart90.xml"/><Relationship Id="rId95" Type="http://schemas.openxmlformats.org/officeDocument/2006/relationships/chart" Target="../charts/chart95.xml"/><Relationship Id="rId22" Type="http://schemas.openxmlformats.org/officeDocument/2006/relationships/chart" Target="../charts/chart22.xml"/><Relationship Id="rId27" Type="http://schemas.openxmlformats.org/officeDocument/2006/relationships/chart" Target="../charts/chart27.xml"/><Relationship Id="rId43" Type="http://schemas.openxmlformats.org/officeDocument/2006/relationships/chart" Target="../charts/chart43.xml"/><Relationship Id="rId48" Type="http://schemas.openxmlformats.org/officeDocument/2006/relationships/chart" Target="../charts/chart48.xml"/><Relationship Id="rId64" Type="http://schemas.openxmlformats.org/officeDocument/2006/relationships/chart" Target="../charts/chart64.xml"/><Relationship Id="rId69" Type="http://schemas.openxmlformats.org/officeDocument/2006/relationships/chart" Target="../charts/chart69.xml"/><Relationship Id="rId113" Type="http://schemas.openxmlformats.org/officeDocument/2006/relationships/chart" Target="../charts/chart113.xml"/><Relationship Id="rId118" Type="http://schemas.openxmlformats.org/officeDocument/2006/relationships/chart" Target="../charts/chart118.xml"/><Relationship Id="rId134" Type="http://schemas.openxmlformats.org/officeDocument/2006/relationships/chart" Target="../charts/chart134.xml"/><Relationship Id="rId139" Type="http://schemas.openxmlformats.org/officeDocument/2006/relationships/chart" Target="../charts/chart139.xml"/><Relationship Id="rId80" Type="http://schemas.openxmlformats.org/officeDocument/2006/relationships/chart" Target="../charts/chart80.xml"/><Relationship Id="rId85" Type="http://schemas.openxmlformats.org/officeDocument/2006/relationships/chart" Target="../charts/chart85.xml"/><Relationship Id="rId150" Type="http://schemas.openxmlformats.org/officeDocument/2006/relationships/chart" Target="../charts/chart150.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103" Type="http://schemas.openxmlformats.org/officeDocument/2006/relationships/chart" Target="../charts/chart103.xml"/><Relationship Id="rId108" Type="http://schemas.openxmlformats.org/officeDocument/2006/relationships/chart" Target="../charts/chart108.xml"/><Relationship Id="rId116" Type="http://schemas.openxmlformats.org/officeDocument/2006/relationships/chart" Target="../charts/chart116.xml"/><Relationship Id="rId124" Type="http://schemas.openxmlformats.org/officeDocument/2006/relationships/chart" Target="../charts/chart124.xml"/><Relationship Id="rId129" Type="http://schemas.openxmlformats.org/officeDocument/2006/relationships/chart" Target="../charts/chart129.xml"/><Relationship Id="rId137" Type="http://schemas.openxmlformats.org/officeDocument/2006/relationships/chart" Target="../charts/chart13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75" Type="http://schemas.openxmlformats.org/officeDocument/2006/relationships/chart" Target="../charts/chart75.xml"/><Relationship Id="rId83" Type="http://schemas.openxmlformats.org/officeDocument/2006/relationships/chart" Target="../charts/chart83.xml"/><Relationship Id="rId88" Type="http://schemas.openxmlformats.org/officeDocument/2006/relationships/chart" Target="../charts/chart88.xml"/><Relationship Id="rId91" Type="http://schemas.openxmlformats.org/officeDocument/2006/relationships/chart" Target="../charts/chart91.xml"/><Relationship Id="rId96" Type="http://schemas.openxmlformats.org/officeDocument/2006/relationships/chart" Target="../charts/chart96.xml"/><Relationship Id="rId111" Type="http://schemas.openxmlformats.org/officeDocument/2006/relationships/chart" Target="../charts/chart111.xml"/><Relationship Id="rId132" Type="http://schemas.openxmlformats.org/officeDocument/2006/relationships/chart" Target="../charts/chart132.xml"/><Relationship Id="rId140" Type="http://schemas.openxmlformats.org/officeDocument/2006/relationships/chart" Target="../charts/chart140.xml"/><Relationship Id="rId145" Type="http://schemas.openxmlformats.org/officeDocument/2006/relationships/chart" Target="../charts/chart145.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6" Type="http://schemas.openxmlformats.org/officeDocument/2006/relationships/chart" Target="../charts/chart106.xml"/><Relationship Id="rId114" Type="http://schemas.openxmlformats.org/officeDocument/2006/relationships/chart" Target="../charts/chart114.xml"/><Relationship Id="rId119" Type="http://schemas.openxmlformats.org/officeDocument/2006/relationships/chart" Target="../charts/chart119.xml"/><Relationship Id="rId127" Type="http://schemas.openxmlformats.org/officeDocument/2006/relationships/chart" Target="../charts/chart12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81" Type="http://schemas.openxmlformats.org/officeDocument/2006/relationships/chart" Target="../charts/chart81.xml"/><Relationship Id="rId86" Type="http://schemas.openxmlformats.org/officeDocument/2006/relationships/chart" Target="../charts/chart86.xml"/><Relationship Id="rId94" Type="http://schemas.openxmlformats.org/officeDocument/2006/relationships/chart" Target="../charts/chart94.xml"/><Relationship Id="rId99" Type="http://schemas.openxmlformats.org/officeDocument/2006/relationships/chart" Target="../charts/chart99.xml"/><Relationship Id="rId101" Type="http://schemas.openxmlformats.org/officeDocument/2006/relationships/chart" Target="../charts/chart101.xml"/><Relationship Id="rId122" Type="http://schemas.openxmlformats.org/officeDocument/2006/relationships/chart" Target="../charts/chart122.xml"/><Relationship Id="rId130" Type="http://schemas.openxmlformats.org/officeDocument/2006/relationships/chart" Target="../charts/chart130.xml"/><Relationship Id="rId135" Type="http://schemas.openxmlformats.org/officeDocument/2006/relationships/chart" Target="../charts/chart135.xml"/><Relationship Id="rId143" Type="http://schemas.openxmlformats.org/officeDocument/2006/relationships/chart" Target="../charts/chart143.xml"/><Relationship Id="rId148" Type="http://schemas.openxmlformats.org/officeDocument/2006/relationships/chart" Target="../charts/chart148.xml"/><Relationship Id="rId151" Type="http://schemas.openxmlformats.org/officeDocument/2006/relationships/chart" Target="../charts/chart151.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109" Type="http://schemas.openxmlformats.org/officeDocument/2006/relationships/chart" Target="../charts/chart10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 Id="rId104" Type="http://schemas.openxmlformats.org/officeDocument/2006/relationships/chart" Target="../charts/chart104.xml"/><Relationship Id="rId120" Type="http://schemas.openxmlformats.org/officeDocument/2006/relationships/chart" Target="../charts/chart120.xml"/><Relationship Id="rId125" Type="http://schemas.openxmlformats.org/officeDocument/2006/relationships/chart" Target="../charts/chart125.xml"/><Relationship Id="rId141" Type="http://schemas.openxmlformats.org/officeDocument/2006/relationships/chart" Target="../charts/chart141.xml"/><Relationship Id="rId146" Type="http://schemas.openxmlformats.org/officeDocument/2006/relationships/chart" Target="../charts/chart146.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2" Type="http://schemas.openxmlformats.org/officeDocument/2006/relationships/chart" Target="../charts/chart2.xml"/><Relationship Id="rId29" Type="http://schemas.openxmlformats.org/officeDocument/2006/relationships/chart" Target="../charts/chart29.xml"/><Relationship Id="rId24" Type="http://schemas.openxmlformats.org/officeDocument/2006/relationships/chart" Target="../charts/chart24.xml"/><Relationship Id="rId40" Type="http://schemas.openxmlformats.org/officeDocument/2006/relationships/chart" Target="../charts/chart40.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110" Type="http://schemas.openxmlformats.org/officeDocument/2006/relationships/chart" Target="../charts/chart110.xml"/><Relationship Id="rId115" Type="http://schemas.openxmlformats.org/officeDocument/2006/relationships/chart" Target="../charts/chart115.xml"/><Relationship Id="rId131" Type="http://schemas.openxmlformats.org/officeDocument/2006/relationships/chart" Target="../charts/chart131.xml"/><Relationship Id="rId136" Type="http://schemas.openxmlformats.org/officeDocument/2006/relationships/chart" Target="../charts/chart136.xml"/><Relationship Id="rId61" Type="http://schemas.openxmlformats.org/officeDocument/2006/relationships/chart" Target="../charts/chart61.xml"/><Relationship Id="rId82" Type="http://schemas.openxmlformats.org/officeDocument/2006/relationships/chart" Target="../charts/chart82.xml"/><Relationship Id="rId19" Type="http://schemas.openxmlformats.org/officeDocument/2006/relationships/chart" Target="../charts/chart19.xml"/><Relationship Id="rId14" Type="http://schemas.openxmlformats.org/officeDocument/2006/relationships/chart" Target="../charts/chart14.xml"/><Relationship Id="rId30" Type="http://schemas.openxmlformats.org/officeDocument/2006/relationships/chart" Target="../charts/chart30.xml"/><Relationship Id="rId35" Type="http://schemas.openxmlformats.org/officeDocument/2006/relationships/chart" Target="../charts/chart35.xml"/><Relationship Id="rId56" Type="http://schemas.openxmlformats.org/officeDocument/2006/relationships/chart" Target="../charts/chart56.xml"/><Relationship Id="rId77" Type="http://schemas.openxmlformats.org/officeDocument/2006/relationships/chart" Target="../charts/chart77.xml"/><Relationship Id="rId100" Type="http://schemas.openxmlformats.org/officeDocument/2006/relationships/chart" Target="../charts/chart100.xml"/><Relationship Id="rId105" Type="http://schemas.openxmlformats.org/officeDocument/2006/relationships/chart" Target="../charts/chart105.xml"/><Relationship Id="rId126" Type="http://schemas.openxmlformats.org/officeDocument/2006/relationships/chart" Target="../charts/chart126.xml"/><Relationship Id="rId147" Type="http://schemas.openxmlformats.org/officeDocument/2006/relationships/chart" Target="../charts/chart147.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93" Type="http://schemas.openxmlformats.org/officeDocument/2006/relationships/chart" Target="../charts/chart93.xml"/><Relationship Id="rId98" Type="http://schemas.openxmlformats.org/officeDocument/2006/relationships/chart" Target="../charts/chart98.xml"/><Relationship Id="rId121" Type="http://schemas.openxmlformats.org/officeDocument/2006/relationships/chart" Target="../charts/chart121.xml"/><Relationship Id="rId142" Type="http://schemas.openxmlformats.org/officeDocument/2006/relationships/chart" Target="../charts/chart142.xml"/><Relationship Id="rId3"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26</xdr:col>
      <xdr:colOff>228600</xdr:colOff>
      <xdr:row>16</xdr:row>
      <xdr:rowOff>85725</xdr:rowOff>
    </xdr:from>
    <xdr:to>
      <xdr:col>26</xdr:col>
      <xdr:colOff>6715125</xdr:colOff>
      <xdr:row>16</xdr:row>
      <xdr:rowOff>3305175</xdr:rowOff>
    </xdr:to>
    <xdr:graphicFrame macro="">
      <xdr:nvGraphicFramePr>
        <xdr:cNvPr id="3" name="94 Gráfico">
          <a:extLst>
            <a:ext uri="{FF2B5EF4-FFF2-40B4-BE49-F238E27FC236}">
              <a16:creationId xmlns:a16="http://schemas.microsoft.com/office/drawing/2014/main" id="{2A8DC778-C453-485A-B94C-F0B9F0853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904875</xdr:colOff>
      <xdr:row>44</xdr:row>
      <xdr:rowOff>95250</xdr:rowOff>
    </xdr:from>
    <xdr:to>
      <xdr:col>26</xdr:col>
      <xdr:colOff>6486525</xdr:colOff>
      <xdr:row>44</xdr:row>
      <xdr:rowOff>3305175</xdr:rowOff>
    </xdr:to>
    <xdr:graphicFrame macro="">
      <xdr:nvGraphicFramePr>
        <xdr:cNvPr id="4" name="24 Gráfico">
          <a:extLst>
            <a:ext uri="{FF2B5EF4-FFF2-40B4-BE49-F238E27FC236}">
              <a16:creationId xmlns:a16="http://schemas.microsoft.com/office/drawing/2014/main" id="{E3C8DA96-25F8-4E2E-99C0-BF00441E0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228600</xdr:colOff>
      <xdr:row>17</xdr:row>
      <xdr:rowOff>66675</xdr:rowOff>
    </xdr:from>
    <xdr:to>
      <xdr:col>26</xdr:col>
      <xdr:colOff>6715125</xdr:colOff>
      <xdr:row>17</xdr:row>
      <xdr:rowOff>3295650</xdr:rowOff>
    </xdr:to>
    <xdr:graphicFrame macro="">
      <xdr:nvGraphicFramePr>
        <xdr:cNvPr id="5" name="25 Gráfico">
          <a:extLst>
            <a:ext uri="{FF2B5EF4-FFF2-40B4-BE49-F238E27FC236}">
              <a16:creationId xmlns:a16="http://schemas.microsoft.com/office/drawing/2014/main" id="{98D18713-3ECB-4E62-9CC3-CDFE92D48B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26</xdr:col>
      <xdr:colOff>400050</xdr:colOff>
      <xdr:row>18</xdr:row>
      <xdr:rowOff>57150</xdr:rowOff>
    </xdr:from>
    <xdr:to>
      <xdr:col>26</xdr:col>
      <xdr:colOff>6896100</xdr:colOff>
      <xdr:row>18</xdr:row>
      <xdr:rowOff>3286125</xdr:rowOff>
    </xdr:to>
    <xdr:graphicFrame macro="">
      <xdr:nvGraphicFramePr>
        <xdr:cNvPr id="6" name="26 Gráfico">
          <a:extLst>
            <a:ext uri="{FF2B5EF4-FFF2-40B4-BE49-F238E27FC236}">
              <a16:creationId xmlns:a16="http://schemas.microsoft.com/office/drawing/2014/main" id="{014F4869-AC7B-4FA0-B166-5A4CD2667B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26</xdr:col>
      <xdr:colOff>352425</xdr:colOff>
      <xdr:row>19</xdr:row>
      <xdr:rowOff>190500</xdr:rowOff>
    </xdr:from>
    <xdr:to>
      <xdr:col>26</xdr:col>
      <xdr:colOff>6848475</xdr:colOff>
      <xdr:row>19</xdr:row>
      <xdr:rowOff>3400425</xdr:rowOff>
    </xdr:to>
    <xdr:graphicFrame macro="">
      <xdr:nvGraphicFramePr>
        <xdr:cNvPr id="8" name="29 Gráfico">
          <a:extLst>
            <a:ext uri="{FF2B5EF4-FFF2-40B4-BE49-F238E27FC236}">
              <a16:creationId xmlns:a16="http://schemas.microsoft.com/office/drawing/2014/main" id="{2ACE4827-3CDF-4555-A797-3503EF1EB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26</xdr:col>
      <xdr:colOff>352425</xdr:colOff>
      <xdr:row>20</xdr:row>
      <xdr:rowOff>114300</xdr:rowOff>
    </xdr:from>
    <xdr:to>
      <xdr:col>26</xdr:col>
      <xdr:colOff>6848475</xdr:colOff>
      <xdr:row>20</xdr:row>
      <xdr:rowOff>3343275</xdr:rowOff>
    </xdr:to>
    <xdr:graphicFrame macro="">
      <xdr:nvGraphicFramePr>
        <xdr:cNvPr id="9" name="31 Gráfico">
          <a:extLst>
            <a:ext uri="{FF2B5EF4-FFF2-40B4-BE49-F238E27FC236}">
              <a16:creationId xmlns:a16="http://schemas.microsoft.com/office/drawing/2014/main" id="{FD8FF5CD-CCCF-41F8-BCAD-6F4583FEBB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26</xdr:col>
      <xdr:colOff>428625</xdr:colOff>
      <xdr:row>21</xdr:row>
      <xdr:rowOff>314325</xdr:rowOff>
    </xdr:from>
    <xdr:to>
      <xdr:col>26</xdr:col>
      <xdr:colOff>6924675</xdr:colOff>
      <xdr:row>21</xdr:row>
      <xdr:rowOff>3552825</xdr:rowOff>
    </xdr:to>
    <xdr:graphicFrame macro="">
      <xdr:nvGraphicFramePr>
        <xdr:cNvPr id="10" name="32 Gráfico">
          <a:extLst>
            <a:ext uri="{FF2B5EF4-FFF2-40B4-BE49-F238E27FC236}">
              <a16:creationId xmlns:a16="http://schemas.microsoft.com/office/drawing/2014/main" id="{14AB466B-75C8-4428-8BF6-E8A4880B56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26</xdr:col>
      <xdr:colOff>209550</xdr:colOff>
      <xdr:row>22</xdr:row>
      <xdr:rowOff>66675</xdr:rowOff>
    </xdr:from>
    <xdr:to>
      <xdr:col>26</xdr:col>
      <xdr:colOff>6705600</xdr:colOff>
      <xdr:row>22</xdr:row>
      <xdr:rowOff>3295650</xdr:rowOff>
    </xdr:to>
    <xdr:graphicFrame macro="">
      <xdr:nvGraphicFramePr>
        <xdr:cNvPr id="11" name="33 Gráfico">
          <a:extLst>
            <a:ext uri="{FF2B5EF4-FFF2-40B4-BE49-F238E27FC236}">
              <a16:creationId xmlns:a16="http://schemas.microsoft.com/office/drawing/2014/main" id="{36AFF8CE-60C3-4A6D-9653-6679911B6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26</xdr:col>
      <xdr:colOff>381000</xdr:colOff>
      <xdr:row>23</xdr:row>
      <xdr:rowOff>114300</xdr:rowOff>
    </xdr:from>
    <xdr:to>
      <xdr:col>26</xdr:col>
      <xdr:colOff>6877050</xdr:colOff>
      <xdr:row>23</xdr:row>
      <xdr:rowOff>3324225</xdr:rowOff>
    </xdr:to>
    <xdr:graphicFrame macro="">
      <xdr:nvGraphicFramePr>
        <xdr:cNvPr id="12" name="35 Gráfico">
          <a:extLst>
            <a:ext uri="{FF2B5EF4-FFF2-40B4-BE49-F238E27FC236}">
              <a16:creationId xmlns:a16="http://schemas.microsoft.com/office/drawing/2014/main" id="{5DF79467-5733-4BE9-8B0F-A71CADF192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26</xdr:col>
      <xdr:colOff>0</xdr:colOff>
      <xdr:row>29</xdr:row>
      <xdr:rowOff>0</xdr:rowOff>
    </xdr:from>
    <xdr:to>
      <xdr:col>26</xdr:col>
      <xdr:colOff>6486525</xdr:colOff>
      <xdr:row>29</xdr:row>
      <xdr:rowOff>3209925</xdr:rowOff>
    </xdr:to>
    <xdr:graphicFrame macro="">
      <xdr:nvGraphicFramePr>
        <xdr:cNvPr id="14" name="102 Gráfico">
          <a:extLst>
            <a:ext uri="{FF2B5EF4-FFF2-40B4-BE49-F238E27FC236}">
              <a16:creationId xmlns:a16="http://schemas.microsoft.com/office/drawing/2014/main" id="{05F91E85-975A-4E53-AA08-2826BC19DB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26</xdr:col>
      <xdr:colOff>0</xdr:colOff>
      <xdr:row>30</xdr:row>
      <xdr:rowOff>0</xdr:rowOff>
    </xdr:from>
    <xdr:to>
      <xdr:col>26</xdr:col>
      <xdr:colOff>6486525</xdr:colOff>
      <xdr:row>30</xdr:row>
      <xdr:rowOff>3200400</xdr:rowOff>
    </xdr:to>
    <xdr:graphicFrame macro="">
      <xdr:nvGraphicFramePr>
        <xdr:cNvPr id="15" name="102 Gráfico">
          <a:extLst>
            <a:ext uri="{FF2B5EF4-FFF2-40B4-BE49-F238E27FC236}">
              <a16:creationId xmlns:a16="http://schemas.microsoft.com/office/drawing/2014/main" id="{0BA603AB-45F0-4E09-9B38-B38968A94A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26</xdr:col>
      <xdr:colOff>0</xdr:colOff>
      <xdr:row>30</xdr:row>
      <xdr:rowOff>3333750</xdr:rowOff>
    </xdr:from>
    <xdr:to>
      <xdr:col>26</xdr:col>
      <xdr:colOff>6486525</xdr:colOff>
      <xdr:row>31</xdr:row>
      <xdr:rowOff>2914650</xdr:rowOff>
    </xdr:to>
    <xdr:graphicFrame macro="">
      <xdr:nvGraphicFramePr>
        <xdr:cNvPr id="16" name="102 Gráfico">
          <a:extLst>
            <a:ext uri="{FF2B5EF4-FFF2-40B4-BE49-F238E27FC236}">
              <a16:creationId xmlns:a16="http://schemas.microsoft.com/office/drawing/2014/main" id="{74A1D437-7BDD-426B-9DD4-CC388F16F2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26</xdr:col>
      <xdr:colOff>0</xdr:colOff>
      <xdr:row>32</xdr:row>
      <xdr:rowOff>0</xdr:rowOff>
    </xdr:from>
    <xdr:to>
      <xdr:col>26</xdr:col>
      <xdr:colOff>6486525</xdr:colOff>
      <xdr:row>32</xdr:row>
      <xdr:rowOff>3209925</xdr:rowOff>
    </xdr:to>
    <xdr:graphicFrame macro="">
      <xdr:nvGraphicFramePr>
        <xdr:cNvPr id="17" name="102 Gráfico">
          <a:extLst>
            <a:ext uri="{FF2B5EF4-FFF2-40B4-BE49-F238E27FC236}">
              <a16:creationId xmlns:a16="http://schemas.microsoft.com/office/drawing/2014/main" id="{2D237B1E-7E46-4353-B9CE-2A1C85CB80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26</xdr:col>
      <xdr:colOff>0</xdr:colOff>
      <xdr:row>34</xdr:row>
      <xdr:rowOff>0</xdr:rowOff>
    </xdr:from>
    <xdr:to>
      <xdr:col>26</xdr:col>
      <xdr:colOff>6486525</xdr:colOff>
      <xdr:row>34</xdr:row>
      <xdr:rowOff>3209925</xdr:rowOff>
    </xdr:to>
    <xdr:graphicFrame macro="">
      <xdr:nvGraphicFramePr>
        <xdr:cNvPr id="18" name="102 Gráfico">
          <a:extLst>
            <a:ext uri="{FF2B5EF4-FFF2-40B4-BE49-F238E27FC236}">
              <a16:creationId xmlns:a16="http://schemas.microsoft.com/office/drawing/2014/main" id="{65CA6203-367B-4436-B019-1EB561CCFC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26</xdr:col>
      <xdr:colOff>0</xdr:colOff>
      <xdr:row>44</xdr:row>
      <xdr:rowOff>0</xdr:rowOff>
    </xdr:from>
    <xdr:to>
      <xdr:col>26</xdr:col>
      <xdr:colOff>6486525</xdr:colOff>
      <xdr:row>44</xdr:row>
      <xdr:rowOff>3209925</xdr:rowOff>
    </xdr:to>
    <xdr:graphicFrame macro="">
      <xdr:nvGraphicFramePr>
        <xdr:cNvPr id="19" name="102 Gráfico">
          <a:extLst>
            <a:ext uri="{FF2B5EF4-FFF2-40B4-BE49-F238E27FC236}">
              <a16:creationId xmlns:a16="http://schemas.microsoft.com/office/drawing/2014/main" id="{6410A00D-4116-4EEF-8E94-A17DBECD73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26</xdr:col>
      <xdr:colOff>0</xdr:colOff>
      <xdr:row>46</xdr:row>
      <xdr:rowOff>0</xdr:rowOff>
    </xdr:from>
    <xdr:to>
      <xdr:col>26</xdr:col>
      <xdr:colOff>6486525</xdr:colOff>
      <xdr:row>46</xdr:row>
      <xdr:rowOff>3209925</xdr:rowOff>
    </xdr:to>
    <xdr:graphicFrame macro="">
      <xdr:nvGraphicFramePr>
        <xdr:cNvPr id="20" name="102 Gráfico">
          <a:extLst>
            <a:ext uri="{FF2B5EF4-FFF2-40B4-BE49-F238E27FC236}">
              <a16:creationId xmlns:a16="http://schemas.microsoft.com/office/drawing/2014/main" id="{684D6659-F489-4129-BE9E-EBC6C65A1E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26</xdr:col>
      <xdr:colOff>0</xdr:colOff>
      <xdr:row>47</xdr:row>
      <xdr:rowOff>0</xdr:rowOff>
    </xdr:from>
    <xdr:to>
      <xdr:col>26</xdr:col>
      <xdr:colOff>6486525</xdr:colOff>
      <xdr:row>47</xdr:row>
      <xdr:rowOff>3209925</xdr:rowOff>
    </xdr:to>
    <xdr:graphicFrame macro="">
      <xdr:nvGraphicFramePr>
        <xdr:cNvPr id="21" name="102 Gráfico">
          <a:extLst>
            <a:ext uri="{FF2B5EF4-FFF2-40B4-BE49-F238E27FC236}">
              <a16:creationId xmlns:a16="http://schemas.microsoft.com/office/drawing/2014/main" id="{A652A328-3DDC-4523-B8EA-061689DD8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26</xdr:col>
      <xdr:colOff>0</xdr:colOff>
      <xdr:row>48</xdr:row>
      <xdr:rowOff>0</xdr:rowOff>
    </xdr:from>
    <xdr:to>
      <xdr:col>26</xdr:col>
      <xdr:colOff>6486525</xdr:colOff>
      <xdr:row>48</xdr:row>
      <xdr:rowOff>3209925</xdr:rowOff>
    </xdr:to>
    <xdr:graphicFrame macro="">
      <xdr:nvGraphicFramePr>
        <xdr:cNvPr id="22" name="102 Gráfico">
          <a:extLst>
            <a:ext uri="{FF2B5EF4-FFF2-40B4-BE49-F238E27FC236}">
              <a16:creationId xmlns:a16="http://schemas.microsoft.com/office/drawing/2014/main" id="{3175161A-E456-4A7F-9512-114E014646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26</xdr:col>
      <xdr:colOff>0</xdr:colOff>
      <xdr:row>49</xdr:row>
      <xdr:rowOff>0</xdr:rowOff>
    </xdr:from>
    <xdr:to>
      <xdr:col>26</xdr:col>
      <xdr:colOff>6486525</xdr:colOff>
      <xdr:row>49</xdr:row>
      <xdr:rowOff>3209925</xdr:rowOff>
    </xdr:to>
    <xdr:graphicFrame macro="">
      <xdr:nvGraphicFramePr>
        <xdr:cNvPr id="23" name="102 Gráfico">
          <a:extLst>
            <a:ext uri="{FF2B5EF4-FFF2-40B4-BE49-F238E27FC236}">
              <a16:creationId xmlns:a16="http://schemas.microsoft.com/office/drawing/2014/main" id="{3C79EA5A-597D-4819-805D-D9E1A40EB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26</xdr:col>
      <xdr:colOff>0</xdr:colOff>
      <xdr:row>50</xdr:row>
      <xdr:rowOff>0</xdr:rowOff>
    </xdr:from>
    <xdr:to>
      <xdr:col>26</xdr:col>
      <xdr:colOff>6486525</xdr:colOff>
      <xdr:row>50</xdr:row>
      <xdr:rowOff>3209925</xdr:rowOff>
    </xdr:to>
    <xdr:graphicFrame macro="">
      <xdr:nvGraphicFramePr>
        <xdr:cNvPr id="24" name="102 Gráfico">
          <a:extLst>
            <a:ext uri="{FF2B5EF4-FFF2-40B4-BE49-F238E27FC236}">
              <a16:creationId xmlns:a16="http://schemas.microsoft.com/office/drawing/2014/main" id="{AEE179D6-A82C-4013-BB6F-69B81B558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26</xdr:col>
      <xdr:colOff>0</xdr:colOff>
      <xdr:row>51</xdr:row>
      <xdr:rowOff>0</xdr:rowOff>
    </xdr:from>
    <xdr:to>
      <xdr:col>26</xdr:col>
      <xdr:colOff>6486525</xdr:colOff>
      <xdr:row>51</xdr:row>
      <xdr:rowOff>3209925</xdr:rowOff>
    </xdr:to>
    <xdr:graphicFrame macro="">
      <xdr:nvGraphicFramePr>
        <xdr:cNvPr id="25" name="102 Gráfico">
          <a:extLst>
            <a:ext uri="{FF2B5EF4-FFF2-40B4-BE49-F238E27FC236}">
              <a16:creationId xmlns:a16="http://schemas.microsoft.com/office/drawing/2014/main" id="{6C34FEFE-6278-44D4-AB99-B6CF4280FB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26</xdr:col>
      <xdr:colOff>0</xdr:colOff>
      <xdr:row>52</xdr:row>
      <xdr:rowOff>0</xdr:rowOff>
    </xdr:from>
    <xdr:to>
      <xdr:col>26</xdr:col>
      <xdr:colOff>6486525</xdr:colOff>
      <xdr:row>52</xdr:row>
      <xdr:rowOff>3209925</xdr:rowOff>
    </xdr:to>
    <xdr:graphicFrame macro="">
      <xdr:nvGraphicFramePr>
        <xdr:cNvPr id="26" name="102 Gráfico">
          <a:extLst>
            <a:ext uri="{FF2B5EF4-FFF2-40B4-BE49-F238E27FC236}">
              <a16:creationId xmlns:a16="http://schemas.microsoft.com/office/drawing/2014/main" id="{297886BE-D526-49E2-9524-73560C6A5B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26</xdr:col>
      <xdr:colOff>0</xdr:colOff>
      <xdr:row>53</xdr:row>
      <xdr:rowOff>0</xdr:rowOff>
    </xdr:from>
    <xdr:to>
      <xdr:col>26</xdr:col>
      <xdr:colOff>6486525</xdr:colOff>
      <xdr:row>53</xdr:row>
      <xdr:rowOff>3209925</xdr:rowOff>
    </xdr:to>
    <xdr:graphicFrame macro="">
      <xdr:nvGraphicFramePr>
        <xdr:cNvPr id="27" name="102 Gráfico">
          <a:extLst>
            <a:ext uri="{FF2B5EF4-FFF2-40B4-BE49-F238E27FC236}">
              <a16:creationId xmlns:a16="http://schemas.microsoft.com/office/drawing/2014/main" id="{DC7ED4FD-12FB-4948-97B4-4EFC29709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26</xdr:col>
      <xdr:colOff>0</xdr:colOff>
      <xdr:row>54</xdr:row>
      <xdr:rowOff>0</xdr:rowOff>
    </xdr:from>
    <xdr:to>
      <xdr:col>26</xdr:col>
      <xdr:colOff>6486525</xdr:colOff>
      <xdr:row>54</xdr:row>
      <xdr:rowOff>3209925</xdr:rowOff>
    </xdr:to>
    <xdr:graphicFrame macro="">
      <xdr:nvGraphicFramePr>
        <xdr:cNvPr id="28" name="102 Gráfico">
          <a:extLst>
            <a:ext uri="{FF2B5EF4-FFF2-40B4-BE49-F238E27FC236}">
              <a16:creationId xmlns:a16="http://schemas.microsoft.com/office/drawing/2014/main" id="{7138C03D-5A2C-4C56-8601-5E6F6D06D5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26</xdr:col>
      <xdr:colOff>0</xdr:colOff>
      <xdr:row>55</xdr:row>
      <xdr:rowOff>0</xdr:rowOff>
    </xdr:from>
    <xdr:to>
      <xdr:col>26</xdr:col>
      <xdr:colOff>6486525</xdr:colOff>
      <xdr:row>55</xdr:row>
      <xdr:rowOff>3209925</xdr:rowOff>
    </xdr:to>
    <xdr:graphicFrame macro="">
      <xdr:nvGraphicFramePr>
        <xdr:cNvPr id="29" name="102 Gráfico">
          <a:extLst>
            <a:ext uri="{FF2B5EF4-FFF2-40B4-BE49-F238E27FC236}">
              <a16:creationId xmlns:a16="http://schemas.microsoft.com/office/drawing/2014/main" id="{A81923CF-FA32-45FD-B7AB-898FD34976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26</xdr:col>
      <xdr:colOff>0</xdr:colOff>
      <xdr:row>77</xdr:row>
      <xdr:rowOff>0</xdr:rowOff>
    </xdr:from>
    <xdr:to>
      <xdr:col>26</xdr:col>
      <xdr:colOff>6486525</xdr:colOff>
      <xdr:row>77</xdr:row>
      <xdr:rowOff>3200400</xdr:rowOff>
    </xdr:to>
    <xdr:graphicFrame macro="">
      <xdr:nvGraphicFramePr>
        <xdr:cNvPr id="31" name="102 Gráfico">
          <a:extLst>
            <a:ext uri="{FF2B5EF4-FFF2-40B4-BE49-F238E27FC236}">
              <a16:creationId xmlns:a16="http://schemas.microsoft.com/office/drawing/2014/main" id="{6D0778F5-D40D-4FDB-B8CB-439B7AAE29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26</xdr:col>
      <xdr:colOff>0</xdr:colOff>
      <xdr:row>107</xdr:row>
      <xdr:rowOff>285750</xdr:rowOff>
    </xdr:from>
    <xdr:to>
      <xdr:col>26</xdr:col>
      <xdr:colOff>6486525</xdr:colOff>
      <xdr:row>108</xdr:row>
      <xdr:rowOff>161925</xdr:rowOff>
    </xdr:to>
    <xdr:graphicFrame macro="">
      <xdr:nvGraphicFramePr>
        <xdr:cNvPr id="32" name="102 Gráfico">
          <a:extLst>
            <a:ext uri="{FF2B5EF4-FFF2-40B4-BE49-F238E27FC236}">
              <a16:creationId xmlns:a16="http://schemas.microsoft.com/office/drawing/2014/main" id="{4392496C-163E-4292-A601-DC3D77EC4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26</xdr:col>
      <xdr:colOff>0</xdr:colOff>
      <xdr:row>108</xdr:row>
      <xdr:rowOff>285750</xdr:rowOff>
    </xdr:from>
    <xdr:to>
      <xdr:col>26</xdr:col>
      <xdr:colOff>6486525</xdr:colOff>
      <xdr:row>109</xdr:row>
      <xdr:rowOff>0</xdr:rowOff>
    </xdr:to>
    <xdr:graphicFrame macro="">
      <xdr:nvGraphicFramePr>
        <xdr:cNvPr id="33" name="102 Gráfico">
          <a:extLst>
            <a:ext uri="{FF2B5EF4-FFF2-40B4-BE49-F238E27FC236}">
              <a16:creationId xmlns:a16="http://schemas.microsoft.com/office/drawing/2014/main" id="{9C1D167D-25D8-40DA-8B69-F431D135C2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26</xdr:col>
      <xdr:colOff>0</xdr:colOff>
      <xdr:row>109</xdr:row>
      <xdr:rowOff>0</xdr:rowOff>
    </xdr:from>
    <xdr:to>
      <xdr:col>26</xdr:col>
      <xdr:colOff>6486525</xdr:colOff>
      <xdr:row>109</xdr:row>
      <xdr:rowOff>161925</xdr:rowOff>
    </xdr:to>
    <xdr:graphicFrame macro="">
      <xdr:nvGraphicFramePr>
        <xdr:cNvPr id="34" name="102 Gráfico">
          <a:extLst>
            <a:ext uri="{FF2B5EF4-FFF2-40B4-BE49-F238E27FC236}">
              <a16:creationId xmlns:a16="http://schemas.microsoft.com/office/drawing/2014/main" id="{06CF0CC2-28A7-423D-BB24-28610141FD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26</xdr:col>
      <xdr:colOff>0</xdr:colOff>
      <xdr:row>109</xdr:row>
      <xdr:rowOff>285750</xdr:rowOff>
    </xdr:from>
    <xdr:to>
      <xdr:col>26</xdr:col>
      <xdr:colOff>6486525</xdr:colOff>
      <xdr:row>110</xdr:row>
      <xdr:rowOff>161925</xdr:rowOff>
    </xdr:to>
    <xdr:graphicFrame macro="">
      <xdr:nvGraphicFramePr>
        <xdr:cNvPr id="35" name="102 Gráfico">
          <a:extLst>
            <a:ext uri="{FF2B5EF4-FFF2-40B4-BE49-F238E27FC236}">
              <a16:creationId xmlns:a16="http://schemas.microsoft.com/office/drawing/2014/main" id="{43BEB6DF-1588-47E2-921D-67937C2F6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26</xdr:col>
      <xdr:colOff>0</xdr:colOff>
      <xdr:row>110</xdr:row>
      <xdr:rowOff>285750</xdr:rowOff>
    </xdr:from>
    <xdr:to>
      <xdr:col>26</xdr:col>
      <xdr:colOff>6486525</xdr:colOff>
      <xdr:row>111</xdr:row>
      <xdr:rowOff>0</xdr:rowOff>
    </xdr:to>
    <xdr:graphicFrame macro="">
      <xdr:nvGraphicFramePr>
        <xdr:cNvPr id="36" name="102 Gráfico">
          <a:extLst>
            <a:ext uri="{FF2B5EF4-FFF2-40B4-BE49-F238E27FC236}">
              <a16:creationId xmlns:a16="http://schemas.microsoft.com/office/drawing/2014/main" id="{146C6C10-21E2-4496-AC00-86D6DAC15D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26</xdr:col>
      <xdr:colOff>0</xdr:colOff>
      <xdr:row>111</xdr:row>
      <xdr:rowOff>0</xdr:rowOff>
    </xdr:from>
    <xdr:to>
      <xdr:col>26</xdr:col>
      <xdr:colOff>6486525</xdr:colOff>
      <xdr:row>111</xdr:row>
      <xdr:rowOff>3209925</xdr:rowOff>
    </xdr:to>
    <xdr:graphicFrame macro="">
      <xdr:nvGraphicFramePr>
        <xdr:cNvPr id="37" name="102 Gráfico">
          <a:extLst>
            <a:ext uri="{FF2B5EF4-FFF2-40B4-BE49-F238E27FC236}">
              <a16:creationId xmlns:a16="http://schemas.microsoft.com/office/drawing/2014/main" id="{D902FD1F-AA9A-4E7A-8601-A8BD58F89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26</xdr:col>
      <xdr:colOff>0</xdr:colOff>
      <xdr:row>112</xdr:row>
      <xdr:rowOff>0</xdr:rowOff>
    </xdr:from>
    <xdr:to>
      <xdr:col>26</xdr:col>
      <xdr:colOff>6486525</xdr:colOff>
      <xdr:row>112</xdr:row>
      <xdr:rowOff>3209925</xdr:rowOff>
    </xdr:to>
    <xdr:graphicFrame macro="">
      <xdr:nvGraphicFramePr>
        <xdr:cNvPr id="38" name="102 Gráfico">
          <a:extLst>
            <a:ext uri="{FF2B5EF4-FFF2-40B4-BE49-F238E27FC236}">
              <a16:creationId xmlns:a16="http://schemas.microsoft.com/office/drawing/2014/main" id="{D514AC74-A914-4EDE-B358-A484EE5619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26</xdr:col>
      <xdr:colOff>0</xdr:colOff>
      <xdr:row>113</xdr:row>
      <xdr:rowOff>0</xdr:rowOff>
    </xdr:from>
    <xdr:to>
      <xdr:col>26</xdr:col>
      <xdr:colOff>6486525</xdr:colOff>
      <xdr:row>113</xdr:row>
      <xdr:rowOff>3209925</xdr:rowOff>
    </xdr:to>
    <xdr:graphicFrame macro="">
      <xdr:nvGraphicFramePr>
        <xdr:cNvPr id="39" name="102 Gráfico">
          <a:extLst>
            <a:ext uri="{FF2B5EF4-FFF2-40B4-BE49-F238E27FC236}">
              <a16:creationId xmlns:a16="http://schemas.microsoft.com/office/drawing/2014/main" id="{08C5FE11-1726-446F-B4F9-DD8B3EFF3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26</xdr:col>
      <xdr:colOff>0</xdr:colOff>
      <xdr:row>114</xdr:row>
      <xdr:rowOff>0</xdr:rowOff>
    </xdr:from>
    <xdr:to>
      <xdr:col>26</xdr:col>
      <xdr:colOff>6486525</xdr:colOff>
      <xdr:row>114</xdr:row>
      <xdr:rowOff>3209925</xdr:rowOff>
    </xdr:to>
    <xdr:graphicFrame macro="">
      <xdr:nvGraphicFramePr>
        <xdr:cNvPr id="40" name="102 Gráfico">
          <a:extLst>
            <a:ext uri="{FF2B5EF4-FFF2-40B4-BE49-F238E27FC236}">
              <a16:creationId xmlns:a16="http://schemas.microsoft.com/office/drawing/2014/main" id="{00AAEE64-4E4A-4B78-8233-1989DD095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26</xdr:col>
      <xdr:colOff>0</xdr:colOff>
      <xdr:row>115</xdr:row>
      <xdr:rowOff>0</xdr:rowOff>
    </xdr:from>
    <xdr:to>
      <xdr:col>26</xdr:col>
      <xdr:colOff>6486525</xdr:colOff>
      <xdr:row>115</xdr:row>
      <xdr:rowOff>3200400</xdr:rowOff>
    </xdr:to>
    <xdr:graphicFrame macro="">
      <xdr:nvGraphicFramePr>
        <xdr:cNvPr id="41" name="102 Gráfico">
          <a:extLst>
            <a:ext uri="{FF2B5EF4-FFF2-40B4-BE49-F238E27FC236}">
              <a16:creationId xmlns:a16="http://schemas.microsoft.com/office/drawing/2014/main" id="{0026B05C-31A3-4603-A743-7D2D60768F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26</xdr:col>
      <xdr:colOff>0</xdr:colOff>
      <xdr:row>116</xdr:row>
      <xdr:rowOff>285750</xdr:rowOff>
    </xdr:from>
    <xdr:to>
      <xdr:col>26</xdr:col>
      <xdr:colOff>6486525</xdr:colOff>
      <xdr:row>117</xdr:row>
      <xdr:rowOff>161925</xdr:rowOff>
    </xdr:to>
    <xdr:graphicFrame macro="">
      <xdr:nvGraphicFramePr>
        <xdr:cNvPr id="42" name="102 Gráfico">
          <a:extLst>
            <a:ext uri="{FF2B5EF4-FFF2-40B4-BE49-F238E27FC236}">
              <a16:creationId xmlns:a16="http://schemas.microsoft.com/office/drawing/2014/main" id="{0F7FE8A8-A9F9-4530-B264-83AD8D01F0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26</xdr:col>
      <xdr:colOff>0</xdr:colOff>
      <xdr:row>117</xdr:row>
      <xdr:rowOff>285750</xdr:rowOff>
    </xdr:from>
    <xdr:to>
      <xdr:col>26</xdr:col>
      <xdr:colOff>6486525</xdr:colOff>
      <xdr:row>118</xdr:row>
      <xdr:rowOff>0</xdr:rowOff>
    </xdr:to>
    <xdr:graphicFrame macro="">
      <xdr:nvGraphicFramePr>
        <xdr:cNvPr id="43" name="102 Gráfico">
          <a:extLst>
            <a:ext uri="{FF2B5EF4-FFF2-40B4-BE49-F238E27FC236}">
              <a16:creationId xmlns:a16="http://schemas.microsoft.com/office/drawing/2014/main" id="{F4633C6F-FD2A-4D91-AE64-C019517CBC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26</xdr:col>
      <xdr:colOff>0</xdr:colOff>
      <xdr:row>118</xdr:row>
      <xdr:rowOff>0</xdr:rowOff>
    </xdr:from>
    <xdr:to>
      <xdr:col>26</xdr:col>
      <xdr:colOff>6486525</xdr:colOff>
      <xdr:row>118</xdr:row>
      <xdr:rowOff>161925</xdr:rowOff>
    </xdr:to>
    <xdr:graphicFrame macro="">
      <xdr:nvGraphicFramePr>
        <xdr:cNvPr id="44" name="102 Gráfico">
          <a:extLst>
            <a:ext uri="{FF2B5EF4-FFF2-40B4-BE49-F238E27FC236}">
              <a16:creationId xmlns:a16="http://schemas.microsoft.com/office/drawing/2014/main" id="{529C849C-8CD4-4D4F-81DB-063332FE29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26</xdr:col>
      <xdr:colOff>0</xdr:colOff>
      <xdr:row>118</xdr:row>
      <xdr:rowOff>285750</xdr:rowOff>
    </xdr:from>
    <xdr:to>
      <xdr:col>26</xdr:col>
      <xdr:colOff>6486525</xdr:colOff>
      <xdr:row>119</xdr:row>
      <xdr:rowOff>161925</xdr:rowOff>
    </xdr:to>
    <xdr:graphicFrame macro="">
      <xdr:nvGraphicFramePr>
        <xdr:cNvPr id="45" name="102 Gráfico">
          <a:extLst>
            <a:ext uri="{FF2B5EF4-FFF2-40B4-BE49-F238E27FC236}">
              <a16:creationId xmlns:a16="http://schemas.microsoft.com/office/drawing/2014/main" id="{B27E1E3F-BE62-4926-8EDD-1A3301B593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26</xdr:col>
      <xdr:colOff>0</xdr:colOff>
      <xdr:row>119</xdr:row>
      <xdr:rowOff>285750</xdr:rowOff>
    </xdr:from>
    <xdr:to>
      <xdr:col>26</xdr:col>
      <xdr:colOff>6486525</xdr:colOff>
      <xdr:row>120</xdr:row>
      <xdr:rowOff>161925</xdr:rowOff>
    </xdr:to>
    <xdr:graphicFrame macro="">
      <xdr:nvGraphicFramePr>
        <xdr:cNvPr id="46" name="102 Gráfico">
          <a:extLst>
            <a:ext uri="{FF2B5EF4-FFF2-40B4-BE49-F238E27FC236}">
              <a16:creationId xmlns:a16="http://schemas.microsoft.com/office/drawing/2014/main" id="{D4368879-0334-43C6-971E-C92C9AE71F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26</xdr:col>
      <xdr:colOff>0</xdr:colOff>
      <xdr:row>120</xdr:row>
      <xdr:rowOff>285750</xdr:rowOff>
    </xdr:from>
    <xdr:to>
      <xdr:col>26</xdr:col>
      <xdr:colOff>6486525</xdr:colOff>
      <xdr:row>121</xdr:row>
      <xdr:rowOff>161925</xdr:rowOff>
    </xdr:to>
    <xdr:graphicFrame macro="">
      <xdr:nvGraphicFramePr>
        <xdr:cNvPr id="47" name="102 Gráfico">
          <a:extLst>
            <a:ext uri="{FF2B5EF4-FFF2-40B4-BE49-F238E27FC236}">
              <a16:creationId xmlns:a16="http://schemas.microsoft.com/office/drawing/2014/main" id="{F7728D46-CF11-431E-BB87-8652A6D450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26</xdr:col>
      <xdr:colOff>0</xdr:colOff>
      <xdr:row>121</xdr:row>
      <xdr:rowOff>285750</xdr:rowOff>
    </xdr:from>
    <xdr:to>
      <xdr:col>26</xdr:col>
      <xdr:colOff>6486525</xdr:colOff>
      <xdr:row>122</xdr:row>
      <xdr:rowOff>161925</xdr:rowOff>
    </xdr:to>
    <xdr:graphicFrame macro="">
      <xdr:nvGraphicFramePr>
        <xdr:cNvPr id="48" name="102 Gráfico">
          <a:extLst>
            <a:ext uri="{FF2B5EF4-FFF2-40B4-BE49-F238E27FC236}">
              <a16:creationId xmlns:a16="http://schemas.microsoft.com/office/drawing/2014/main" id="{ABAE6EB2-8D28-463A-A2CC-100A48AC7A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26</xdr:col>
      <xdr:colOff>0</xdr:colOff>
      <xdr:row>122</xdr:row>
      <xdr:rowOff>285750</xdr:rowOff>
    </xdr:from>
    <xdr:to>
      <xdr:col>26</xdr:col>
      <xdr:colOff>6486525</xdr:colOff>
      <xdr:row>123</xdr:row>
      <xdr:rowOff>161925</xdr:rowOff>
    </xdr:to>
    <xdr:graphicFrame macro="">
      <xdr:nvGraphicFramePr>
        <xdr:cNvPr id="49" name="102 Gráfico">
          <a:extLst>
            <a:ext uri="{FF2B5EF4-FFF2-40B4-BE49-F238E27FC236}">
              <a16:creationId xmlns:a16="http://schemas.microsoft.com/office/drawing/2014/main" id="{0BE2AA1D-8480-456B-9AB5-F938DCDE4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26</xdr:col>
      <xdr:colOff>0</xdr:colOff>
      <xdr:row>123</xdr:row>
      <xdr:rowOff>285750</xdr:rowOff>
    </xdr:from>
    <xdr:to>
      <xdr:col>26</xdr:col>
      <xdr:colOff>6486525</xdr:colOff>
      <xdr:row>124</xdr:row>
      <xdr:rowOff>161925</xdr:rowOff>
    </xdr:to>
    <xdr:graphicFrame macro="">
      <xdr:nvGraphicFramePr>
        <xdr:cNvPr id="50" name="102 Gráfico">
          <a:extLst>
            <a:ext uri="{FF2B5EF4-FFF2-40B4-BE49-F238E27FC236}">
              <a16:creationId xmlns:a16="http://schemas.microsoft.com/office/drawing/2014/main" id="{83CBC941-FE70-4986-BBFC-40D4258EE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26</xdr:col>
      <xdr:colOff>0</xdr:colOff>
      <xdr:row>124</xdr:row>
      <xdr:rowOff>0</xdr:rowOff>
    </xdr:from>
    <xdr:to>
      <xdr:col>26</xdr:col>
      <xdr:colOff>6486525</xdr:colOff>
      <xdr:row>124</xdr:row>
      <xdr:rowOff>3209925</xdr:rowOff>
    </xdr:to>
    <xdr:graphicFrame macro="">
      <xdr:nvGraphicFramePr>
        <xdr:cNvPr id="51" name="102 Gráfico">
          <a:extLst>
            <a:ext uri="{FF2B5EF4-FFF2-40B4-BE49-F238E27FC236}">
              <a16:creationId xmlns:a16="http://schemas.microsoft.com/office/drawing/2014/main" id="{62CEF48C-9764-44D2-9D65-973B15EEF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26</xdr:col>
      <xdr:colOff>0</xdr:colOff>
      <xdr:row>125</xdr:row>
      <xdr:rowOff>0</xdr:rowOff>
    </xdr:from>
    <xdr:to>
      <xdr:col>26</xdr:col>
      <xdr:colOff>6486525</xdr:colOff>
      <xdr:row>125</xdr:row>
      <xdr:rowOff>3209925</xdr:rowOff>
    </xdr:to>
    <xdr:graphicFrame macro="">
      <xdr:nvGraphicFramePr>
        <xdr:cNvPr id="52" name="102 Gráfico">
          <a:extLst>
            <a:ext uri="{FF2B5EF4-FFF2-40B4-BE49-F238E27FC236}">
              <a16:creationId xmlns:a16="http://schemas.microsoft.com/office/drawing/2014/main" id="{74E8D0E8-BCC4-4681-93E5-9D1BA19A05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26</xdr:col>
      <xdr:colOff>0</xdr:colOff>
      <xdr:row>126</xdr:row>
      <xdr:rowOff>0</xdr:rowOff>
    </xdr:from>
    <xdr:to>
      <xdr:col>26</xdr:col>
      <xdr:colOff>6486525</xdr:colOff>
      <xdr:row>126</xdr:row>
      <xdr:rowOff>3209925</xdr:rowOff>
    </xdr:to>
    <xdr:graphicFrame macro="">
      <xdr:nvGraphicFramePr>
        <xdr:cNvPr id="53" name="102 Gráfico">
          <a:extLst>
            <a:ext uri="{FF2B5EF4-FFF2-40B4-BE49-F238E27FC236}">
              <a16:creationId xmlns:a16="http://schemas.microsoft.com/office/drawing/2014/main" id="{E3ABFE3A-7734-458E-BE52-D0A5C18B14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26</xdr:col>
      <xdr:colOff>0</xdr:colOff>
      <xdr:row>127</xdr:row>
      <xdr:rowOff>0</xdr:rowOff>
    </xdr:from>
    <xdr:to>
      <xdr:col>26</xdr:col>
      <xdr:colOff>6486525</xdr:colOff>
      <xdr:row>127</xdr:row>
      <xdr:rowOff>3209925</xdr:rowOff>
    </xdr:to>
    <xdr:graphicFrame macro="">
      <xdr:nvGraphicFramePr>
        <xdr:cNvPr id="54" name="102 Gráfico">
          <a:extLst>
            <a:ext uri="{FF2B5EF4-FFF2-40B4-BE49-F238E27FC236}">
              <a16:creationId xmlns:a16="http://schemas.microsoft.com/office/drawing/2014/main" id="{5ECBFE7F-6815-497A-8A95-D26C6C3DBD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26</xdr:col>
      <xdr:colOff>0</xdr:colOff>
      <xdr:row>128</xdr:row>
      <xdr:rowOff>0</xdr:rowOff>
    </xdr:from>
    <xdr:to>
      <xdr:col>26</xdr:col>
      <xdr:colOff>6486525</xdr:colOff>
      <xdr:row>128</xdr:row>
      <xdr:rowOff>3209925</xdr:rowOff>
    </xdr:to>
    <xdr:graphicFrame macro="">
      <xdr:nvGraphicFramePr>
        <xdr:cNvPr id="55" name="102 Gráfico">
          <a:extLst>
            <a:ext uri="{FF2B5EF4-FFF2-40B4-BE49-F238E27FC236}">
              <a16:creationId xmlns:a16="http://schemas.microsoft.com/office/drawing/2014/main" id="{106367AC-1415-4F40-9211-34A16449CD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26</xdr:col>
      <xdr:colOff>0</xdr:colOff>
      <xdr:row>129</xdr:row>
      <xdr:rowOff>0</xdr:rowOff>
    </xdr:from>
    <xdr:to>
      <xdr:col>26</xdr:col>
      <xdr:colOff>6486525</xdr:colOff>
      <xdr:row>129</xdr:row>
      <xdr:rowOff>3209925</xdr:rowOff>
    </xdr:to>
    <xdr:graphicFrame macro="">
      <xdr:nvGraphicFramePr>
        <xdr:cNvPr id="56" name="102 Gráfico">
          <a:extLst>
            <a:ext uri="{FF2B5EF4-FFF2-40B4-BE49-F238E27FC236}">
              <a16:creationId xmlns:a16="http://schemas.microsoft.com/office/drawing/2014/main" id="{B29C5014-E581-467D-B9A0-4A9957C35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26</xdr:col>
      <xdr:colOff>0</xdr:colOff>
      <xdr:row>130</xdr:row>
      <xdr:rowOff>0</xdr:rowOff>
    </xdr:from>
    <xdr:to>
      <xdr:col>26</xdr:col>
      <xdr:colOff>6486525</xdr:colOff>
      <xdr:row>130</xdr:row>
      <xdr:rowOff>3200400</xdr:rowOff>
    </xdr:to>
    <xdr:graphicFrame macro="">
      <xdr:nvGraphicFramePr>
        <xdr:cNvPr id="57" name="102 Gráfico">
          <a:extLst>
            <a:ext uri="{FF2B5EF4-FFF2-40B4-BE49-F238E27FC236}">
              <a16:creationId xmlns:a16="http://schemas.microsoft.com/office/drawing/2014/main" id="{D09DFC17-0F1B-4181-A672-3C155E758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26</xdr:col>
      <xdr:colOff>0</xdr:colOff>
      <xdr:row>134</xdr:row>
      <xdr:rowOff>285750</xdr:rowOff>
    </xdr:from>
    <xdr:to>
      <xdr:col>26</xdr:col>
      <xdr:colOff>6486525</xdr:colOff>
      <xdr:row>135</xdr:row>
      <xdr:rowOff>161925</xdr:rowOff>
    </xdr:to>
    <xdr:graphicFrame macro="">
      <xdr:nvGraphicFramePr>
        <xdr:cNvPr id="62" name="102 Gráfico">
          <a:extLst>
            <a:ext uri="{FF2B5EF4-FFF2-40B4-BE49-F238E27FC236}">
              <a16:creationId xmlns:a16="http://schemas.microsoft.com/office/drawing/2014/main" id="{7FD3C6B6-07D3-4D28-975B-5F781F598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26</xdr:col>
      <xdr:colOff>0</xdr:colOff>
      <xdr:row>135</xdr:row>
      <xdr:rowOff>285750</xdr:rowOff>
    </xdr:from>
    <xdr:to>
      <xdr:col>26</xdr:col>
      <xdr:colOff>6486525</xdr:colOff>
      <xdr:row>136</xdr:row>
      <xdr:rowOff>161925</xdr:rowOff>
    </xdr:to>
    <xdr:graphicFrame macro="">
      <xdr:nvGraphicFramePr>
        <xdr:cNvPr id="63" name="102 Gráfico">
          <a:extLst>
            <a:ext uri="{FF2B5EF4-FFF2-40B4-BE49-F238E27FC236}">
              <a16:creationId xmlns:a16="http://schemas.microsoft.com/office/drawing/2014/main" id="{B55C9DCA-2E10-43E5-AA61-A12E1A18E0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26</xdr:col>
      <xdr:colOff>0</xdr:colOff>
      <xdr:row>136</xdr:row>
      <xdr:rowOff>285750</xdr:rowOff>
    </xdr:from>
    <xdr:to>
      <xdr:col>26</xdr:col>
      <xdr:colOff>6486525</xdr:colOff>
      <xdr:row>137</xdr:row>
      <xdr:rowOff>161925</xdr:rowOff>
    </xdr:to>
    <xdr:graphicFrame macro="">
      <xdr:nvGraphicFramePr>
        <xdr:cNvPr id="64" name="102 Gráfico">
          <a:extLst>
            <a:ext uri="{FF2B5EF4-FFF2-40B4-BE49-F238E27FC236}">
              <a16:creationId xmlns:a16="http://schemas.microsoft.com/office/drawing/2014/main" id="{FE472965-8ED4-4BB8-AF04-B70178F757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26</xdr:col>
      <xdr:colOff>0</xdr:colOff>
      <xdr:row>137</xdr:row>
      <xdr:rowOff>285750</xdr:rowOff>
    </xdr:from>
    <xdr:to>
      <xdr:col>26</xdr:col>
      <xdr:colOff>6486525</xdr:colOff>
      <xdr:row>138</xdr:row>
      <xdr:rowOff>161925</xdr:rowOff>
    </xdr:to>
    <xdr:graphicFrame macro="">
      <xdr:nvGraphicFramePr>
        <xdr:cNvPr id="65" name="102 Gráfico">
          <a:extLst>
            <a:ext uri="{FF2B5EF4-FFF2-40B4-BE49-F238E27FC236}">
              <a16:creationId xmlns:a16="http://schemas.microsoft.com/office/drawing/2014/main" id="{59115022-CDD8-43AF-A4C5-BB9D66A4B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26</xdr:col>
      <xdr:colOff>0</xdr:colOff>
      <xdr:row>138</xdr:row>
      <xdr:rowOff>285750</xdr:rowOff>
    </xdr:from>
    <xdr:to>
      <xdr:col>26</xdr:col>
      <xdr:colOff>6486525</xdr:colOff>
      <xdr:row>139</xdr:row>
      <xdr:rowOff>161925</xdr:rowOff>
    </xdr:to>
    <xdr:graphicFrame macro="">
      <xdr:nvGraphicFramePr>
        <xdr:cNvPr id="66" name="102 Gráfico">
          <a:extLst>
            <a:ext uri="{FF2B5EF4-FFF2-40B4-BE49-F238E27FC236}">
              <a16:creationId xmlns:a16="http://schemas.microsoft.com/office/drawing/2014/main" id="{F00F71FF-760C-43B8-8E02-70D057E20A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26</xdr:col>
      <xdr:colOff>0</xdr:colOff>
      <xdr:row>139</xdr:row>
      <xdr:rowOff>0</xdr:rowOff>
    </xdr:from>
    <xdr:to>
      <xdr:col>26</xdr:col>
      <xdr:colOff>6486525</xdr:colOff>
      <xdr:row>139</xdr:row>
      <xdr:rowOff>3209925</xdr:rowOff>
    </xdr:to>
    <xdr:graphicFrame macro="">
      <xdr:nvGraphicFramePr>
        <xdr:cNvPr id="67" name="102 Gráfico">
          <a:extLst>
            <a:ext uri="{FF2B5EF4-FFF2-40B4-BE49-F238E27FC236}">
              <a16:creationId xmlns:a16="http://schemas.microsoft.com/office/drawing/2014/main" id="{6BE29DD9-A0A7-440C-A5A1-A89297E70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26</xdr:col>
      <xdr:colOff>0</xdr:colOff>
      <xdr:row>140</xdr:row>
      <xdr:rowOff>0</xdr:rowOff>
    </xdr:from>
    <xdr:to>
      <xdr:col>26</xdr:col>
      <xdr:colOff>6486525</xdr:colOff>
      <xdr:row>140</xdr:row>
      <xdr:rowOff>3209925</xdr:rowOff>
    </xdr:to>
    <xdr:graphicFrame macro="">
      <xdr:nvGraphicFramePr>
        <xdr:cNvPr id="68" name="102 Gráfico">
          <a:extLst>
            <a:ext uri="{FF2B5EF4-FFF2-40B4-BE49-F238E27FC236}">
              <a16:creationId xmlns:a16="http://schemas.microsoft.com/office/drawing/2014/main" id="{812F2663-2B04-4860-884B-2C859242D9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26</xdr:col>
      <xdr:colOff>0</xdr:colOff>
      <xdr:row>141</xdr:row>
      <xdr:rowOff>0</xdr:rowOff>
    </xdr:from>
    <xdr:to>
      <xdr:col>26</xdr:col>
      <xdr:colOff>6486525</xdr:colOff>
      <xdr:row>141</xdr:row>
      <xdr:rowOff>3209925</xdr:rowOff>
    </xdr:to>
    <xdr:graphicFrame macro="">
      <xdr:nvGraphicFramePr>
        <xdr:cNvPr id="69" name="102 Gráfico">
          <a:extLst>
            <a:ext uri="{FF2B5EF4-FFF2-40B4-BE49-F238E27FC236}">
              <a16:creationId xmlns:a16="http://schemas.microsoft.com/office/drawing/2014/main" id="{AB84A458-7CE4-4FD8-B9AF-2EFE56DDB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26</xdr:col>
      <xdr:colOff>0</xdr:colOff>
      <xdr:row>142</xdr:row>
      <xdr:rowOff>0</xdr:rowOff>
    </xdr:from>
    <xdr:to>
      <xdr:col>26</xdr:col>
      <xdr:colOff>6486525</xdr:colOff>
      <xdr:row>142</xdr:row>
      <xdr:rowOff>3209925</xdr:rowOff>
    </xdr:to>
    <xdr:graphicFrame macro="">
      <xdr:nvGraphicFramePr>
        <xdr:cNvPr id="70" name="102 Gráfico">
          <a:extLst>
            <a:ext uri="{FF2B5EF4-FFF2-40B4-BE49-F238E27FC236}">
              <a16:creationId xmlns:a16="http://schemas.microsoft.com/office/drawing/2014/main" id="{60754373-7372-4B59-AC2D-6DD2170EFC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26</xdr:col>
      <xdr:colOff>0</xdr:colOff>
      <xdr:row>148</xdr:row>
      <xdr:rowOff>0</xdr:rowOff>
    </xdr:from>
    <xdr:to>
      <xdr:col>26</xdr:col>
      <xdr:colOff>6486525</xdr:colOff>
      <xdr:row>148</xdr:row>
      <xdr:rowOff>3209925</xdr:rowOff>
    </xdr:to>
    <xdr:graphicFrame macro="">
      <xdr:nvGraphicFramePr>
        <xdr:cNvPr id="71" name="102 Gráfico">
          <a:extLst>
            <a:ext uri="{FF2B5EF4-FFF2-40B4-BE49-F238E27FC236}">
              <a16:creationId xmlns:a16="http://schemas.microsoft.com/office/drawing/2014/main" id="{84B0FFE2-B23E-428E-9059-CD394C7DA0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26</xdr:col>
      <xdr:colOff>0</xdr:colOff>
      <xdr:row>149</xdr:row>
      <xdr:rowOff>0</xdr:rowOff>
    </xdr:from>
    <xdr:to>
      <xdr:col>26</xdr:col>
      <xdr:colOff>6486525</xdr:colOff>
      <xdr:row>149</xdr:row>
      <xdr:rowOff>3209925</xdr:rowOff>
    </xdr:to>
    <xdr:graphicFrame macro="">
      <xdr:nvGraphicFramePr>
        <xdr:cNvPr id="72" name="102 Gráfico">
          <a:extLst>
            <a:ext uri="{FF2B5EF4-FFF2-40B4-BE49-F238E27FC236}">
              <a16:creationId xmlns:a16="http://schemas.microsoft.com/office/drawing/2014/main" id="{0B98EC54-9512-4D74-B2E4-25D569BCE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26</xdr:col>
      <xdr:colOff>0</xdr:colOff>
      <xdr:row>162</xdr:row>
      <xdr:rowOff>0</xdr:rowOff>
    </xdr:from>
    <xdr:to>
      <xdr:col>26</xdr:col>
      <xdr:colOff>6486525</xdr:colOff>
      <xdr:row>162</xdr:row>
      <xdr:rowOff>3209925</xdr:rowOff>
    </xdr:to>
    <xdr:graphicFrame macro="">
      <xdr:nvGraphicFramePr>
        <xdr:cNvPr id="73" name="102 Gráfico">
          <a:extLst>
            <a:ext uri="{FF2B5EF4-FFF2-40B4-BE49-F238E27FC236}">
              <a16:creationId xmlns:a16="http://schemas.microsoft.com/office/drawing/2014/main" id="{E0AF39C3-D56E-4F26-8907-6C44C3128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26</xdr:col>
      <xdr:colOff>0</xdr:colOff>
      <xdr:row>163</xdr:row>
      <xdr:rowOff>95250</xdr:rowOff>
    </xdr:from>
    <xdr:to>
      <xdr:col>26</xdr:col>
      <xdr:colOff>6486525</xdr:colOff>
      <xdr:row>163</xdr:row>
      <xdr:rowOff>3305175</xdr:rowOff>
    </xdr:to>
    <xdr:graphicFrame macro="">
      <xdr:nvGraphicFramePr>
        <xdr:cNvPr id="74" name="102 Gráfico">
          <a:extLst>
            <a:ext uri="{FF2B5EF4-FFF2-40B4-BE49-F238E27FC236}">
              <a16:creationId xmlns:a16="http://schemas.microsoft.com/office/drawing/2014/main" id="{2298E03C-BC58-4385-A141-9914E2B41C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26</xdr:col>
      <xdr:colOff>0</xdr:colOff>
      <xdr:row>164</xdr:row>
      <xdr:rowOff>0</xdr:rowOff>
    </xdr:from>
    <xdr:to>
      <xdr:col>26</xdr:col>
      <xdr:colOff>6486525</xdr:colOff>
      <xdr:row>165</xdr:row>
      <xdr:rowOff>361950</xdr:rowOff>
    </xdr:to>
    <xdr:graphicFrame macro="">
      <xdr:nvGraphicFramePr>
        <xdr:cNvPr id="75" name="102 Gráfico">
          <a:extLst>
            <a:ext uri="{FF2B5EF4-FFF2-40B4-BE49-F238E27FC236}">
              <a16:creationId xmlns:a16="http://schemas.microsoft.com/office/drawing/2014/main" id="{CE6EFF2E-85A0-4CF8-8FDD-35F970F92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26</xdr:col>
      <xdr:colOff>0</xdr:colOff>
      <xdr:row>165</xdr:row>
      <xdr:rowOff>476250</xdr:rowOff>
    </xdr:from>
    <xdr:to>
      <xdr:col>26</xdr:col>
      <xdr:colOff>6486525</xdr:colOff>
      <xdr:row>165</xdr:row>
      <xdr:rowOff>3686175</xdr:rowOff>
    </xdr:to>
    <xdr:graphicFrame macro="">
      <xdr:nvGraphicFramePr>
        <xdr:cNvPr id="76" name="102 Gráfico">
          <a:extLst>
            <a:ext uri="{FF2B5EF4-FFF2-40B4-BE49-F238E27FC236}">
              <a16:creationId xmlns:a16="http://schemas.microsoft.com/office/drawing/2014/main" id="{2AB2C499-E830-480D-9BF1-BFB34BD1E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26</xdr:col>
      <xdr:colOff>0</xdr:colOff>
      <xdr:row>165</xdr:row>
      <xdr:rowOff>3810000</xdr:rowOff>
    </xdr:from>
    <xdr:to>
      <xdr:col>26</xdr:col>
      <xdr:colOff>6486525</xdr:colOff>
      <xdr:row>166</xdr:row>
      <xdr:rowOff>0</xdr:rowOff>
    </xdr:to>
    <xdr:graphicFrame macro="">
      <xdr:nvGraphicFramePr>
        <xdr:cNvPr id="77" name="102 Gráfico">
          <a:extLst>
            <a:ext uri="{FF2B5EF4-FFF2-40B4-BE49-F238E27FC236}">
              <a16:creationId xmlns:a16="http://schemas.microsoft.com/office/drawing/2014/main" id="{F2EEF6F4-DD15-41AB-B195-D03CAB063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26</xdr:col>
      <xdr:colOff>0</xdr:colOff>
      <xdr:row>78</xdr:row>
      <xdr:rowOff>0</xdr:rowOff>
    </xdr:from>
    <xdr:to>
      <xdr:col>26</xdr:col>
      <xdr:colOff>6486525</xdr:colOff>
      <xdr:row>78</xdr:row>
      <xdr:rowOff>3200400</xdr:rowOff>
    </xdr:to>
    <xdr:graphicFrame macro="">
      <xdr:nvGraphicFramePr>
        <xdr:cNvPr id="78" name="102 Gráfico">
          <a:extLst>
            <a:ext uri="{FF2B5EF4-FFF2-40B4-BE49-F238E27FC236}">
              <a16:creationId xmlns:a16="http://schemas.microsoft.com/office/drawing/2014/main" id="{2A4BD379-B9D4-4154-8F06-F3DD354C6B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26</xdr:col>
      <xdr:colOff>0</xdr:colOff>
      <xdr:row>79</xdr:row>
      <xdr:rowOff>0</xdr:rowOff>
    </xdr:from>
    <xdr:to>
      <xdr:col>26</xdr:col>
      <xdr:colOff>6486525</xdr:colOff>
      <xdr:row>79</xdr:row>
      <xdr:rowOff>3200400</xdr:rowOff>
    </xdr:to>
    <xdr:graphicFrame macro="">
      <xdr:nvGraphicFramePr>
        <xdr:cNvPr id="79" name="102 Gráfico">
          <a:extLst>
            <a:ext uri="{FF2B5EF4-FFF2-40B4-BE49-F238E27FC236}">
              <a16:creationId xmlns:a16="http://schemas.microsoft.com/office/drawing/2014/main" id="{7392ED4F-1416-4BE6-AF42-B4E97A0EAB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26</xdr:col>
      <xdr:colOff>0</xdr:colOff>
      <xdr:row>80</xdr:row>
      <xdr:rowOff>0</xdr:rowOff>
    </xdr:from>
    <xdr:to>
      <xdr:col>26</xdr:col>
      <xdr:colOff>6486525</xdr:colOff>
      <xdr:row>80</xdr:row>
      <xdr:rowOff>3200400</xdr:rowOff>
    </xdr:to>
    <xdr:graphicFrame macro="">
      <xdr:nvGraphicFramePr>
        <xdr:cNvPr id="80" name="102 Gráfico">
          <a:extLst>
            <a:ext uri="{FF2B5EF4-FFF2-40B4-BE49-F238E27FC236}">
              <a16:creationId xmlns:a16="http://schemas.microsoft.com/office/drawing/2014/main" id="{8CF92FE2-478B-4F2A-9258-BBB7195F67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26</xdr:col>
      <xdr:colOff>0</xdr:colOff>
      <xdr:row>81</xdr:row>
      <xdr:rowOff>0</xdr:rowOff>
    </xdr:from>
    <xdr:to>
      <xdr:col>26</xdr:col>
      <xdr:colOff>6486525</xdr:colOff>
      <xdr:row>81</xdr:row>
      <xdr:rowOff>3200400</xdr:rowOff>
    </xdr:to>
    <xdr:graphicFrame macro="">
      <xdr:nvGraphicFramePr>
        <xdr:cNvPr id="81" name="102 Gráfico">
          <a:extLst>
            <a:ext uri="{FF2B5EF4-FFF2-40B4-BE49-F238E27FC236}">
              <a16:creationId xmlns:a16="http://schemas.microsoft.com/office/drawing/2014/main" id="{FEE384FB-3996-4A66-91D8-A8FFADFB73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26</xdr:col>
      <xdr:colOff>0</xdr:colOff>
      <xdr:row>82</xdr:row>
      <xdr:rowOff>0</xdr:rowOff>
    </xdr:from>
    <xdr:to>
      <xdr:col>26</xdr:col>
      <xdr:colOff>6486525</xdr:colOff>
      <xdr:row>82</xdr:row>
      <xdr:rowOff>3200400</xdr:rowOff>
    </xdr:to>
    <xdr:graphicFrame macro="">
      <xdr:nvGraphicFramePr>
        <xdr:cNvPr id="82" name="102 Gráfico">
          <a:extLst>
            <a:ext uri="{FF2B5EF4-FFF2-40B4-BE49-F238E27FC236}">
              <a16:creationId xmlns:a16="http://schemas.microsoft.com/office/drawing/2014/main" id="{5B1A85B3-D5EA-4FDE-B6E1-E2714E8C7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26</xdr:col>
      <xdr:colOff>0</xdr:colOff>
      <xdr:row>83</xdr:row>
      <xdr:rowOff>0</xdr:rowOff>
    </xdr:from>
    <xdr:to>
      <xdr:col>26</xdr:col>
      <xdr:colOff>6486525</xdr:colOff>
      <xdr:row>83</xdr:row>
      <xdr:rowOff>3200400</xdr:rowOff>
    </xdr:to>
    <xdr:graphicFrame macro="">
      <xdr:nvGraphicFramePr>
        <xdr:cNvPr id="83" name="102 Gráfico">
          <a:extLst>
            <a:ext uri="{FF2B5EF4-FFF2-40B4-BE49-F238E27FC236}">
              <a16:creationId xmlns:a16="http://schemas.microsoft.com/office/drawing/2014/main" id="{708B849D-BCB3-4CA5-B673-BB7FAAC59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26</xdr:col>
      <xdr:colOff>0</xdr:colOff>
      <xdr:row>84</xdr:row>
      <xdr:rowOff>0</xdr:rowOff>
    </xdr:from>
    <xdr:to>
      <xdr:col>26</xdr:col>
      <xdr:colOff>6486525</xdr:colOff>
      <xdr:row>84</xdr:row>
      <xdr:rowOff>3200400</xdr:rowOff>
    </xdr:to>
    <xdr:graphicFrame macro="">
      <xdr:nvGraphicFramePr>
        <xdr:cNvPr id="84" name="102 Gráfico">
          <a:extLst>
            <a:ext uri="{FF2B5EF4-FFF2-40B4-BE49-F238E27FC236}">
              <a16:creationId xmlns:a16="http://schemas.microsoft.com/office/drawing/2014/main" id="{6D3C5E5E-85A5-4C75-848F-EED9E8541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26</xdr:col>
      <xdr:colOff>0</xdr:colOff>
      <xdr:row>106</xdr:row>
      <xdr:rowOff>0</xdr:rowOff>
    </xdr:from>
    <xdr:to>
      <xdr:col>26</xdr:col>
      <xdr:colOff>6486525</xdr:colOff>
      <xdr:row>106</xdr:row>
      <xdr:rowOff>3200400</xdr:rowOff>
    </xdr:to>
    <xdr:graphicFrame macro="">
      <xdr:nvGraphicFramePr>
        <xdr:cNvPr id="85" name="102 Gráfico">
          <a:extLst>
            <a:ext uri="{FF2B5EF4-FFF2-40B4-BE49-F238E27FC236}">
              <a16:creationId xmlns:a16="http://schemas.microsoft.com/office/drawing/2014/main" id="{5BB19A4B-0D0D-4FCB-9716-D0C3D34FBF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26</xdr:col>
      <xdr:colOff>571500</xdr:colOff>
      <xdr:row>24</xdr:row>
      <xdr:rowOff>47625</xdr:rowOff>
    </xdr:from>
    <xdr:to>
      <xdr:col>26</xdr:col>
      <xdr:colOff>7058025</xdr:colOff>
      <xdr:row>24</xdr:row>
      <xdr:rowOff>3257550</xdr:rowOff>
    </xdr:to>
    <xdr:graphicFrame macro="">
      <xdr:nvGraphicFramePr>
        <xdr:cNvPr id="86" name="102 Gráfico">
          <a:extLst>
            <a:ext uri="{FF2B5EF4-FFF2-40B4-BE49-F238E27FC236}">
              <a16:creationId xmlns:a16="http://schemas.microsoft.com/office/drawing/2014/main" id="{A22A384A-37D5-404E-B0ED-C72E36A755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26</xdr:col>
      <xdr:colOff>0</xdr:colOff>
      <xdr:row>25</xdr:row>
      <xdr:rowOff>0</xdr:rowOff>
    </xdr:from>
    <xdr:to>
      <xdr:col>26</xdr:col>
      <xdr:colOff>6486525</xdr:colOff>
      <xdr:row>25</xdr:row>
      <xdr:rowOff>3209925</xdr:rowOff>
    </xdr:to>
    <xdr:graphicFrame macro="">
      <xdr:nvGraphicFramePr>
        <xdr:cNvPr id="87" name="102 Gráfico">
          <a:extLst>
            <a:ext uri="{FF2B5EF4-FFF2-40B4-BE49-F238E27FC236}">
              <a16:creationId xmlns:a16="http://schemas.microsoft.com/office/drawing/2014/main" id="{98EBA9C7-EDD8-4C49-980F-A04EEDDFFE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26</xdr:col>
      <xdr:colOff>0</xdr:colOff>
      <xdr:row>26</xdr:row>
      <xdr:rowOff>0</xdr:rowOff>
    </xdr:from>
    <xdr:to>
      <xdr:col>26</xdr:col>
      <xdr:colOff>6486525</xdr:colOff>
      <xdr:row>26</xdr:row>
      <xdr:rowOff>3209925</xdr:rowOff>
    </xdr:to>
    <xdr:graphicFrame macro="">
      <xdr:nvGraphicFramePr>
        <xdr:cNvPr id="88" name="102 Gráfico">
          <a:extLst>
            <a:ext uri="{FF2B5EF4-FFF2-40B4-BE49-F238E27FC236}">
              <a16:creationId xmlns:a16="http://schemas.microsoft.com/office/drawing/2014/main" id="{1E2ABC89-87D6-420C-8BDF-E092EB1353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26</xdr:col>
      <xdr:colOff>0</xdr:colOff>
      <xdr:row>27</xdr:row>
      <xdr:rowOff>0</xdr:rowOff>
    </xdr:from>
    <xdr:to>
      <xdr:col>26</xdr:col>
      <xdr:colOff>6486525</xdr:colOff>
      <xdr:row>27</xdr:row>
      <xdr:rowOff>3209925</xdr:rowOff>
    </xdr:to>
    <xdr:graphicFrame macro="">
      <xdr:nvGraphicFramePr>
        <xdr:cNvPr id="89" name="102 Gráfico">
          <a:extLst>
            <a:ext uri="{FF2B5EF4-FFF2-40B4-BE49-F238E27FC236}">
              <a16:creationId xmlns:a16="http://schemas.microsoft.com/office/drawing/2014/main" id="{F9FDAE1D-A962-4556-A3C3-A07CAC73E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26</xdr:col>
      <xdr:colOff>0</xdr:colOff>
      <xdr:row>28</xdr:row>
      <xdr:rowOff>0</xdr:rowOff>
    </xdr:from>
    <xdr:to>
      <xdr:col>26</xdr:col>
      <xdr:colOff>6486525</xdr:colOff>
      <xdr:row>28</xdr:row>
      <xdr:rowOff>3209925</xdr:rowOff>
    </xdr:to>
    <xdr:graphicFrame macro="">
      <xdr:nvGraphicFramePr>
        <xdr:cNvPr id="90" name="102 Gráfico">
          <a:extLst>
            <a:ext uri="{FF2B5EF4-FFF2-40B4-BE49-F238E27FC236}">
              <a16:creationId xmlns:a16="http://schemas.microsoft.com/office/drawing/2014/main" id="{A8E51128-3C9D-4995-A597-FEA5231F02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26</xdr:col>
      <xdr:colOff>0</xdr:colOff>
      <xdr:row>143</xdr:row>
      <xdr:rowOff>0</xdr:rowOff>
    </xdr:from>
    <xdr:to>
      <xdr:col>26</xdr:col>
      <xdr:colOff>6486525</xdr:colOff>
      <xdr:row>143</xdr:row>
      <xdr:rowOff>3209925</xdr:rowOff>
    </xdr:to>
    <xdr:graphicFrame macro="">
      <xdr:nvGraphicFramePr>
        <xdr:cNvPr id="91" name="102 Gráfico">
          <a:extLst>
            <a:ext uri="{FF2B5EF4-FFF2-40B4-BE49-F238E27FC236}">
              <a16:creationId xmlns:a16="http://schemas.microsoft.com/office/drawing/2014/main" id="{4462C25B-59E9-4FF0-BD8B-08927862BF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26</xdr:col>
      <xdr:colOff>0</xdr:colOff>
      <xdr:row>144</xdr:row>
      <xdr:rowOff>0</xdr:rowOff>
    </xdr:from>
    <xdr:to>
      <xdr:col>26</xdr:col>
      <xdr:colOff>6486525</xdr:colOff>
      <xdr:row>144</xdr:row>
      <xdr:rowOff>3209925</xdr:rowOff>
    </xdr:to>
    <xdr:graphicFrame macro="">
      <xdr:nvGraphicFramePr>
        <xdr:cNvPr id="92" name="102 Gráfico">
          <a:extLst>
            <a:ext uri="{FF2B5EF4-FFF2-40B4-BE49-F238E27FC236}">
              <a16:creationId xmlns:a16="http://schemas.microsoft.com/office/drawing/2014/main" id="{29C9BAAE-3287-42A6-AF8E-6E52AE3FD9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26</xdr:col>
      <xdr:colOff>0</xdr:colOff>
      <xdr:row>145</xdr:row>
      <xdr:rowOff>0</xdr:rowOff>
    </xdr:from>
    <xdr:to>
      <xdr:col>26</xdr:col>
      <xdr:colOff>6486525</xdr:colOff>
      <xdr:row>145</xdr:row>
      <xdr:rowOff>3209925</xdr:rowOff>
    </xdr:to>
    <xdr:graphicFrame macro="">
      <xdr:nvGraphicFramePr>
        <xdr:cNvPr id="93" name="102 Gráfico">
          <a:extLst>
            <a:ext uri="{FF2B5EF4-FFF2-40B4-BE49-F238E27FC236}">
              <a16:creationId xmlns:a16="http://schemas.microsoft.com/office/drawing/2014/main" id="{BD11AEA8-F896-403F-B570-B2BD9DABA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26</xdr:col>
      <xdr:colOff>0</xdr:colOff>
      <xdr:row>146</xdr:row>
      <xdr:rowOff>0</xdr:rowOff>
    </xdr:from>
    <xdr:to>
      <xdr:col>26</xdr:col>
      <xdr:colOff>6486525</xdr:colOff>
      <xdr:row>146</xdr:row>
      <xdr:rowOff>3209925</xdr:rowOff>
    </xdr:to>
    <xdr:graphicFrame macro="">
      <xdr:nvGraphicFramePr>
        <xdr:cNvPr id="94" name="102 Gráfico">
          <a:extLst>
            <a:ext uri="{FF2B5EF4-FFF2-40B4-BE49-F238E27FC236}">
              <a16:creationId xmlns:a16="http://schemas.microsoft.com/office/drawing/2014/main" id="{5CE77752-98CE-4C8A-BAF4-FC1D87D66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26</xdr:col>
      <xdr:colOff>0</xdr:colOff>
      <xdr:row>147</xdr:row>
      <xdr:rowOff>0</xdr:rowOff>
    </xdr:from>
    <xdr:to>
      <xdr:col>26</xdr:col>
      <xdr:colOff>6486525</xdr:colOff>
      <xdr:row>147</xdr:row>
      <xdr:rowOff>3209925</xdr:rowOff>
    </xdr:to>
    <xdr:graphicFrame macro="">
      <xdr:nvGraphicFramePr>
        <xdr:cNvPr id="95" name="102 Gráfico">
          <a:extLst>
            <a:ext uri="{FF2B5EF4-FFF2-40B4-BE49-F238E27FC236}">
              <a16:creationId xmlns:a16="http://schemas.microsoft.com/office/drawing/2014/main" id="{CB686719-AAB9-4A64-97B6-68F873362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26</xdr:col>
      <xdr:colOff>0</xdr:colOff>
      <xdr:row>150</xdr:row>
      <xdr:rowOff>0</xdr:rowOff>
    </xdr:from>
    <xdr:to>
      <xdr:col>26</xdr:col>
      <xdr:colOff>6486525</xdr:colOff>
      <xdr:row>150</xdr:row>
      <xdr:rowOff>3209925</xdr:rowOff>
    </xdr:to>
    <xdr:graphicFrame macro="">
      <xdr:nvGraphicFramePr>
        <xdr:cNvPr id="96" name="102 Gráfico">
          <a:extLst>
            <a:ext uri="{FF2B5EF4-FFF2-40B4-BE49-F238E27FC236}">
              <a16:creationId xmlns:a16="http://schemas.microsoft.com/office/drawing/2014/main" id="{70A99568-AD2C-4AE9-AB48-A04F790D85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26</xdr:col>
      <xdr:colOff>0</xdr:colOff>
      <xdr:row>151</xdr:row>
      <xdr:rowOff>0</xdr:rowOff>
    </xdr:from>
    <xdr:to>
      <xdr:col>26</xdr:col>
      <xdr:colOff>6486525</xdr:colOff>
      <xdr:row>151</xdr:row>
      <xdr:rowOff>3209925</xdr:rowOff>
    </xdr:to>
    <xdr:graphicFrame macro="">
      <xdr:nvGraphicFramePr>
        <xdr:cNvPr id="97" name="102 Gráfico">
          <a:extLst>
            <a:ext uri="{FF2B5EF4-FFF2-40B4-BE49-F238E27FC236}">
              <a16:creationId xmlns:a16="http://schemas.microsoft.com/office/drawing/2014/main" id="{C5ED7C27-E65C-4751-BD31-CEB2A89F1A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26</xdr:col>
      <xdr:colOff>0</xdr:colOff>
      <xdr:row>152</xdr:row>
      <xdr:rowOff>0</xdr:rowOff>
    </xdr:from>
    <xdr:to>
      <xdr:col>26</xdr:col>
      <xdr:colOff>6486525</xdr:colOff>
      <xdr:row>152</xdr:row>
      <xdr:rowOff>3209925</xdr:rowOff>
    </xdr:to>
    <xdr:graphicFrame macro="">
      <xdr:nvGraphicFramePr>
        <xdr:cNvPr id="98" name="102 Gráfico">
          <a:extLst>
            <a:ext uri="{FF2B5EF4-FFF2-40B4-BE49-F238E27FC236}">
              <a16:creationId xmlns:a16="http://schemas.microsoft.com/office/drawing/2014/main" id="{BE044725-7492-4FB1-9C19-775C4F8909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26</xdr:col>
      <xdr:colOff>0</xdr:colOff>
      <xdr:row>153</xdr:row>
      <xdr:rowOff>0</xdr:rowOff>
    </xdr:from>
    <xdr:to>
      <xdr:col>26</xdr:col>
      <xdr:colOff>6486525</xdr:colOff>
      <xdr:row>153</xdr:row>
      <xdr:rowOff>3209925</xdr:rowOff>
    </xdr:to>
    <xdr:graphicFrame macro="">
      <xdr:nvGraphicFramePr>
        <xdr:cNvPr id="99" name="102 Gráfico">
          <a:extLst>
            <a:ext uri="{FF2B5EF4-FFF2-40B4-BE49-F238E27FC236}">
              <a16:creationId xmlns:a16="http://schemas.microsoft.com/office/drawing/2014/main" id="{F2940476-6991-40A0-8BC5-0834ED944D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26</xdr:col>
      <xdr:colOff>0</xdr:colOff>
      <xdr:row>154</xdr:row>
      <xdr:rowOff>0</xdr:rowOff>
    </xdr:from>
    <xdr:to>
      <xdr:col>26</xdr:col>
      <xdr:colOff>6486525</xdr:colOff>
      <xdr:row>154</xdr:row>
      <xdr:rowOff>3209925</xdr:rowOff>
    </xdr:to>
    <xdr:graphicFrame macro="">
      <xdr:nvGraphicFramePr>
        <xdr:cNvPr id="100" name="102 Gráfico">
          <a:extLst>
            <a:ext uri="{FF2B5EF4-FFF2-40B4-BE49-F238E27FC236}">
              <a16:creationId xmlns:a16="http://schemas.microsoft.com/office/drawing/2014/main" id="{08C0DCCF-FF90-4995-9086-4BEE49E52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26</xdr:col>
      <xdr:colOff>0</xdr:colOff>
      <xdr:row>155</xdr:row>
      <xdr:rowOff>0</xdr:rowOff>
    </xdr:from>
    <xdr:to>
      <xdr:col>26</xdr:col>
      <xdr:colOff>6486525</xdr:colOff>
      <xdr:row>155</xdr:row>
      <xdr:rowOff>3209925</xdr:rowOff>
    </xdr:to>
    <xdr:graphicFrame macro="">
      <xdr:nvGraphicFramePr>
        <xdr:cNvPr id="101" name="102 Gráfico">
          <a:extLst>
            <a:ext uri="{FF2B5EF4-FFF2-40B4-BE49-F238E27FC236}">
              <a16:creationId xmlns:a16="http://schemas.microsoft.com/office/drawing/2014/main" id="{2028FA25-4AF8-42B8-800B-ADD908B02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26</xdr:col>
      <xdr:colOff>0</xdr:colOff>
      <xdr:row>156</xdr:row>
      <xdr:rowOff>0</xdr:rowOff>
    </xdr:from>
    <xdr:to>
      <xdr:col>26</xdr:col>
      <xdr:colOff>6486525</xdr:colOff>
      <xdr:row>156</xdr:row>
      <xdr:rowOff>3209925</xdr:rowOff>
    </xdr:to>
    <xdr:graphicFrame macro="">
      <xdr:nvGraphicFramePr>
        <xdr:cNvPr id="102" name="102 Gráfico">
          <a:extLst>
            <a:ext uri="{FF2B5EF4-FFF2-40B4-BE49-F238E27FC236}">
              <a16:creationId xmlns:a16="http://schemas.microsoft.com/office/drawing/2014/main" id="{AAC39160-8204-448B-AEAF-84F1BEB8AC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26</xdr:col>
      <xdr:colOff>0</xdr:colOff>
      <xdr:row>157</xdr:row>
      <xdr:rowOff>0</xdr:rowOff>
    </xdr:from>
    <xdr:to>
      <xdr:col>26</xdr:col>
      <xdr:colOff>6486525</xdr:colOff>
      <xdr:row>157</xdr:row>
      <xdr:rowOff>3209925</xdr:rowOff>
    </xdr:to>
    <xdr:graphicFrame macro="">
      <xdr:nvGraphicFramePr>
        <xdr:cNvPr id="103" name="102 Gráfico">
          <a:extLst>
            <a:ext uri="{FF2B5EF4-FFF2-40B4-BE49-F238E27FC236}">
              <a16:creationId xmlns:a16="http://schemas.microsoft.com/office/drawing/2014/main" id="{724E2FB8-A3D5-43E0-84FE-C7756B0D72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26</xdr:col>
      <xdr:colOff>0</xdr:colOff>
      <xdr:row>158</xdr:row>
      <xdr:rowOff>0</xdr:rowOff>
    </xdr:from>
    <xdr:to>
      <xdr:col>26</xdr:col>
      <xdr:colOff>6486525</xdr:colOff>
      <xdr:row>158</xdr:row>
      <xdr:rowOff>3209925</xdr:rowOff>
    </xdr:to>
    <xdr:graphicFrame macro="">
      <xdr:nvGraphicFramePr>
        <xdr:cNvPr id="104" name="102 Gráfico">
          <a:extLst>
            <a:ext uri="{FF2B5EF4-FFF2-40B4-BE49-F238E27FC236}">
              <a16:creationId xmlns:a16="http://schemas.microsoft.com/office/drawing/2014/main" id="{1B015017-38CF-4C35-84B8-1F3702E55F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26</xdr:col>
      <xdr:colOff>0</xdr:colOff>
      <xdr:row>159</xdr:row>
      <xdr:rowOff>0</xdr:rowOff>
    </xdr:from>
    <xdr:to>
      <xdr:col>26</xdr:col>
      <xdr:colOff>6486525</xdr:colOff>
      <xdr:row>159</xdr:row>
      <xdr:rowOff>3209925</xdr:rowOff>
    </xdr:to>
    <xdr:graphicFrame macro="">
      <xdr:nvGraphicFramePr>
        <xdr:cNvPr id="105" name="102 Gráfico">
          <a:extLst>
            <a:ext uri="{FF2B5EF4-FFF2-40B4-BE49-F238E27FC236}">
              <a16:creationId xmlns:a16="http://schemas.microsoft.com/office/drawing/2014/main" id="{D2647865-EEA0-4404-93EF-6A67B896F7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26</xdr:col>
      <xdr:colOff>0</xdr:colOff>
      <xdr:row>160</xdr:row>
      <xdr:rowOff>0</xdr:rowOff>
    </xdr:from>
    <xdr:to>
      <xdr:col>26</xdr:col>
      <xdr:colOff>6486525</xdr:colOff>
      <xdr:row>160</xdr:row>
      <xdr:rowOff>3209925</xdr:rowOff>
    </xdr:to>
    <xdr:graphicFrame macro="">
      <xdr:nvGraphicFramePr>
        <xdr:cNvPr id="106" name="102 Gráfico">
          <a:extLst>
            <a:ext uri="{FF2B5EF4-FFF2-40B4-BE49-F238E27FC236}">
              <a16:creationId xmlns:a16="http://schemas.microsoft.com/office/drawing/2014/main" id="{41759651-FF83-4037-9782-91E9D2317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26</xdr:col>
      <xdr:colOff>0</xdr:colOff>
      <xdr:row>175</xdr:row>
      <xdr:rowOff>0</xdr:rowOff>
    </xdr:from>
    <xdr:to>
      <xdr:col>26</xdr:col>
      <xdr:colOff>6486525</xdr:colOff>
      <xdr:row>175</xdr:row>
      <xdr:rowOff>3209925</xdr:rowOff>
    </xdr:to>
    <xdr:graphicFrame macro="">
      <xdr:nvGraphicFramePr>
        <xdr:cNvPr id="107" name="102 Gráfico">
          <a:extLst>
            <a:ext uri="{FF2B5EF4-FFF2-40B4-BE49-F238E27FC236}">
              <a16:creationId xmlns:a16="http://schemas.microsoft.com/office/drawing/2014/main" id="{990F97BD-565D-4571-BC67-7412644881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26</xdr:col>
      <xdr:colOff>0</xdr:colOff>
      <xdr:row>200</xdr:row>
      <xdr:rowOff>0</xdr:rowOff>
    </xdr:from>
    <xdr:to>
      <xdr:col>26</xdr:col>
      <xdr:colOff>6486525</xdr:colOff>
      <xdr:row>200</xdr:row>
      <xdr:rowOff>3209925</xdr:rowOff>
    </xdr:to>
    <xdr:graphicFrame macro="">
      <xdr:nvGraphicFramePr>
        <xdr:cNvPr id="108" name="102 Gráfico">
          <a:extLst>
            <a:ext uri="{FF2B5EF4-FFF2-40B4-BE49-F238E27FC236}">
              <a16:creationId xmlns:a16="http://schemas.microsoft.com/office/drawing/2014/main" id="{9E0B9289-CF07-47E5-A23C-050508515E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26</xdr:col>
      <xdr:colOff>0</xdr:colOff>
      <xdr:row>201</xdr:row>
      <xdr:rowOff>0</xdr:rowOff>
    </xdr:from>
    <xdr:to>
      <xdr:col>26</xdr:col>
      <xdr:colOff>6486525</xdr:colOff>
      <xdr:row>201</xdr:row>
      <xdr:rowOff>3209925</xdr:rowOff>
    </xdr:to>
    <xdr:graphicFrame macro="">
      <xdr:nvGraphicFramePr>
        <xdr:cNvPr id="109" name="102 Gráfico">
          <a:extLst>
            <a:ext uri="{FF2B5EF4-FFF2-40B4-BE49-F238E27FC236}">
              <a16:creationId xmlns:a16="http://schemas.microsoft.com/office/drawing/2014/main" id="{4768465D-A7BA-49B4-B487-B21E28EABD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26</xdr:col>
      <xdr:colOff>0</xdr:colOff>
      <xdr:row>204</xdr:row>
      <xdr:rowOff>0</xdr:rowOff>
    </xdr:from>
    <xdr:to>
      <xdr:col>26</xdr:col>
      <xdr:colOff>6486525</xdr:colOff>
      <xdr:row>204</xdr:row>
      <xdr:rowOff>3209925</xdr:rowOff>
    </xdr:to>
    <xdr:graphicFrame macro="">
      <xdr:nvGraphicFramePr>
        <xdr:cNvPr id="110" name="102 Gráfico">
          <a:extLst>
            <a:ext uri="{FF2B5EF4-FFF2-40B4-BE49-F238E27FC236}">
              <a16:creationId xmlns:a16="http://schemas.microsoft.com/office/drawing/2014/main" id="{024C45B1-CBE3-437F-B298-344E76D7FC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26</xdr:col>
      <xdr:colOff>0</xdr:colOff>
      <xdr:row>205</xdr:row>
      <xdr:rowOff>0</xdr:rowOff>
    </xdr:from>
    <xdr:to>
      <xdr:col>26</xdr:col>
      <xdr:colOff>6486525</xdr:colOff>
      <xdr:row>205</xdr:row>
      <xdr:rowOff>3209925</xdr:rowOff>
    </xdr:to>
    <xdr:graphicFrame macro="">
      <xdr:nvGraphicFramePr>
        <xdr:cNvPr id="111" name="102 Gráfico">
          <a:extLst>
            <a:ext uri="{FF2B5EF4-FFF2-40B4-BE49-F238E27FC236}">
              <a16:creationId xmlns:a16="http://schemas.microsoft.com/office/drawing/2014/main" id="{88D30879-B6B4-4002-8D99-A91AFF2F21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26</xdr:col>
      <xdr:colOff>0</xdr:colOff>
      <xdr:row>206</xdr:row>
      <xdr:rowOff>0</xdr:rowOff>
    </xdr:from>
    <xdr:to>
      <xdr:col>26</xdr:col>
      <xdr:colOff>6486525</xdr:colOff>
      <xdr:row>206</xdr:row>
      <xdr:rowOff>3209925</xdr:rowOff>
    </xdr:to>
    <xdr:graphicFrame macro="">
      <xdr:nvGraphicFramePr>
        <xdr:cNvPr id="112" name="102 Gráfico">
          <a:extLst>
            <a:ext uri="{FF2B5EF4-FFF2-40B4-BE49-F238E27FC236}">
              <a16:creationId xmlns:a16="http://schemas.microsoft.com/office/drawing/2014/main" id="{6FE9B9C5-A995-48DA-8249-927AC750B7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26</xdr:col>
      <xdr:colOff>0</xdr:colOff>
      <xdr:row>209</xdr:row>
      <xdr:rowOff>0</xdr:rowOff>
    </xdr:from>
    <xdr:to>
      <xdr:col>26</xdr:col>
      <xdr:colOff>6486525</xdr:colOff>
      <xdr:row>209</xdr:row>
      <xdr:rowOff>3209925</xdr:rowOff>
    </xdr:to>
    <xdr:graphicFrame macro="">
      <xdr:nvGraphicFramePr>
        <xdr:cNvPr id="115" name="102 Gráfico">
          <a:extLst>
            <a:ext uri="{FF2B5EF4-FFF2-40B4-BE49-F238E27FC236}">
              <a16:creationId xmlns:a16="http://schemas.microsoft.com/office/drawing/2014/main" id="{165D320A-8A14-4988-8385-A39B8A09AB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26</xdr:col>
      <xdr:colOff>0</xdr:colOff>
      <xdr:row>210</xdr:row>
      <xdr:rowOff>0</xdr:rowOff>
    </xdr:from>
    <xdr:to>
      <xdr:col>26</xdr:col>
      <xdr:colOff>6486525</xdr:colOff>
      <xdr:row>210</xdr:row>
      <xdr:rowOff>3209925</xdr:rowOff>
    </xdr:to>
    <xdr:graphicFrame macro="">
      <xdr:nvGraphicFramePr>
        <xdr:cNvPr id="116" name="102 Gráfico">
          <a:extLst>
            <a:ext uri="{FF2B5EF4-FFF2-40B4-BE49-F238E27FC236}">
              <a16:creationId xmlns:a16="http://schemas.microsoft.com/office/drawing/2014/main" id="{3C4232C0-E54E-4F62-B871-D35204B3D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26</xdr:col>
      <xdr:colOff>0</xdr:colOff>
      <xdr:row>211</xdr:row>
      <xdr:rowOff>0</xdr:rowOff>
    </xdr:from>
    <xdr:to>
      <xdr:col>26</xdr:col>
      <xdr:colOff>6486525</xdr:colOff>
      <xdr:row>211</xdr:row>
      <xdr:rowOff>3209925</xdr:rowOff>
    </xdr:to>
    <xdr:graphicFrame macro="">
      <xdr:nvGraphicFramePr>
        <xdr:cNvPr id="117" name="102 Gráfico">
          <a:extLst>
            <a:ext uri="{FF2B5EF4-FFF2-40B4-BE49-F238E27FC236}">
              <a16:creationId xmlns:a16="http://schemas.microsoft.com/office/drawing/2014/main" id="{3593C587-71EF-4308-92EC-979E75FBE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26</xdr:col>
      <xdr:colOff>0</xdr:colOff>
      <xdr:row>212</xdr:row>
      <xdr:rowOff>0</xdr:rowOff>
    </xdr:from>
    <xdr:to>
      <xdr:col>26</xdr:col>
      <xdr:colOff>6486525</xdr:colOff>
      <xdr:row>212</xdr:row>
      <xdr:rowOff>3209925</xdr:rowOff>
    </xdr:to>
    <xdr:graphicFrame macro="">
      <xdr:nvGraphicFramePr>
        <xdr:cNvPr id="118" name="102 Gráfico">
          <a:extLst>
            <a:ext uri="{FF2B5EF4-FFF2-40B4-BE49-F238E27FC236}">
              <a16:creationId xmlns:a16="http://schemas.microsoft.com/office/drawing/2014/main" id="{2826F37B-BD47-48DF-9473-CAFA53DD55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26</xdr:col>
      <xdr:colOff>0</xdr:colOff>
      <xdr:row>213</xdr:row>
      <xdr:rowOff>0</xdr:rowOff>
    </xdr:from>
    <xdr:to>
      <xdr:col>26</xdr:col>
      <xdr:colOff>6486525</xdr:colOff>
      <xdr:row>213</xdr:row>
      <xdr:rowOff>3209925</xdr:rowOff>
    </xdr:to>
    <xdr:graphicFrame macro="">
      <xdr:nvGraphicFramePr>
        <xdr:cNvPr id="119" name="102 Gráfico">
          <a:extLst>
            <a:ext uri="{FF2B5EF4-FFF2-40B4-BE49-F238E27FC236}">
              <a16:creationId xmlns:a16="http://schemas.microsoft.com/office/drawing/2014/main" id="{F4BDC120-0E84-443C-A476-9F512C92C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26</xdr:col>
      <xdr:colOff>0</xdr:colOff>
      <xdr:row>214</xdr:row>
      <xdr:rowOff>0</xdr:rowOff>
    </xdr:from>
    <xdr:to>
      <xdr:col>26</xdr:col>
      <xdr:colOff>6486525</xdr:colOff>
      <xdr:row>214</xdr:row>
      <xdr:rowOff>3209925</xdr:rowOff>
    </xdr:to>
    <xdr:graphicFrame macro="">
      <xdr:nvGraphicFramePr>
        <xdr:cNvPr id="120" name="102 Gráfico">
          <a:extLst>
            <a:ext uri="{FF2B5EF4-FFF2-40B4-BE49-F238E27FC236}">
              <a16:creationId xmlns:a16="http://schemas.microsoft.com/office/drawing/2014/main" id="{8726DC9C-0882-4916-BF80-3E3B050BE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26</xdr:col>
      <xdr:colOff>0</xdr:colOff>
      <xdr:row>166</xdr:row>
      <xdr:rowOff>0</xdr:rowOff>
    </xdr:from>
    <xdr:to>
      <xdr:col>26</xdr:col>
      <xdr:colOff>6486525</xdr:colOff>
      <xdr:row>166</xdr:row>
      <xdr:rowOff>3209925</xdr:rowOff>
    </xdr:to>
    <xdr:graphicFrame macro="">
      <xdr:nvGraphicFramePr>
        <xdr:cNvPr id="131" name="102 Gráfico">
          <a:extLst>
            <a:ext uri="{FF2B5EF4-FFF2-40B4-BE49-F238E27FC236}">
              <a16:creationId xmlns:a16="http://schemas.microsoft.com/office/drawing/2014/main" id="{2C8A36AC-E678-4AC4-B5AC-1F19B0F17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26</xdr:col>
      <xdr:colOff>0</xdr:colOff>
      <xdr:row>167</xdr:row>
      <xdr:rowOff>0</xdr:rowOff>
    </xdr:from>
    <xdr:to>
      <xdr:col>26</xdr:col>
      <xdr:colOff>6486525</xdr:colOff>
      <xdr:row>167</xdr:row>
      <xdr:rowOff>3209925</xdr:rowOff>
    </xdr:to>
    <xdr:graphicFrame macro="">
      <xdr:nvGraphicFramePr>
        <xdr:cNvPr id="132" name="102 Gráfico">
          <a:extLst>
            <a:ext uri="{FF2B5EF4-FFF2-40B4-BE49-F238E27FC236}">
              <a16:creationId xmlns:a16="http://schemas.microsoft.com/office/drawing/2014/main" id="{E5A0D90F-15F1-4B70-805B-9531F577B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26</xdr:col>
      <xdr:colOff>0</xdr:colOff>
      <xdr:row>168</xdr:row>
      <xdr:rowOff>0</xdr:rowOff>
    </xdr:from>
    <xdr:to>
      <xdr:col>26</xdr:col>
      <xdr:colOff>6486525</xdr:colOff>
      <xdr:row>168</xdr:row>
      <xdr:rowOff>3209925</xdr:rowOff>
    </xdr:to>
    <xdr:graphicFrame macro="">
      <xdr:nvGraphicFramePr>
        <xdr:cNvPr id="133" name="102 Gráfico">
          <a:extLst>
            <a:ext uri="{FF2B5EF4-FFF2-40B4-BE49-F238E27FC236}">
              <a16:creationId xmlns:a16="http://schemas.microsoft.com/office/drawing/2014/main" id="{E92E8DBB-E9FD-4FE7-953C-3C780F440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26</xdr:col>
      <xdr:colOff>0</xdr:colOff>
      <xdr:row>169</xdr:row>
      <xdr:rowOff>0</xdr:rowOff>
    </xdr:from>
    <xdr:to>
      <xdr:col>26</xdr:col>
      <xdr:colOff>6486525</xdr:colOff>
      <xdr:row>169</xdr:row>
      <xdr:rowOff>3209925</xdr:rowOff>
    </xdr:to>
    <xdr:graphicFrame macro="">
      <xdr:nvGraphicFramePr>
        <xdr:cNvPr id="134" name="102 Gráfico">
          <a:extLst>
            <a:ext uri="{FF2B5EF4-FFF2-40B4-BE49-F238E27FC236}">
              <a16:creationId xmlns:a16="http://schemas.microsoft.com/office/drawing/2014/main" id="{909B24D9-C35C-437D-9F3C-0307E57159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26</xdr:col>
      <xdr:colOff>0</xdr:colOff>
      <xdr:row>173</xdr:row>
      <xdr:rowOff>0</xdr:rowOff>
    </xdr:from>
    <xdr:to>
      <xdr:col>26</xdr:col>
      <xdr:colOff>6486525</xdr:colOff>
      <xdr:row>173</xdr:row>
      <xdr:rowOff>3209925</xdr:rowOff>
    </xdr:to>
    <xdr:graphicFrame macro="">
      <xdr:nvGraphicFramePr>
        <xdr:cNvPr id="136" name="102 Gráfico">
          <a:extLst>
            <a:ext uri="{FF2B5EF4-FFF2-40B4-BE49-F238E27FC236}">
              <a16:creationId xmlns:a16="http://schemas.microsoft.com/office/drawing/2014/main" id="{1659FFA7-88D4-4FE9-AE7E-3490AB13F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26</xdr:col>
      <xdr:colOff>0</xdr:colOff>
      <xdr:row>174</xdr:row>
      <xdr:rowOff>0</xdr:rowOff>
    </xdr:from>
    <xdr:to>
      <xdr:col>26</xdr:col>
      <xdr:colOff>6486525</xdr:colOff>
      <xdr:row>174</xdr:row>
      <xdr:rowOff>3209925</xdr:rowOff>
    </xdr:to>
    <xdr:graphicFrame macro="">
      <xdr:nvGraphicFramePr>
        <xdr:cNvPr id="137" name="102 Gráfico">
          <a:extLst>
            <a:ext uri="{FF2B5EF4-FFF2-40B4-BE49-F238E27FC236}">
              <a16:creationId xmlns:a16="http://schemas.microsoft.com/office/drawing/2014/main" id="{667328FD-3850-400F-B192-232BA5BBE2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26</xdr:col>
      <xdr:colOff>0</xdr:colOff>
      <xdr:row>176</xdr:row>
      <xdr:rowOff>0</xdr:rowOff>
    </xdr:from>
    <xdr:to>
      <xdr:col>26</xdr:col>
      <xdr:colOff>6486525</xdr:colOff>
      <xdr:row>176</xdr:row>
      <xdr:rowOff>3209925</xdr:rowOff>
    </xdr:to>
    <xdr:graphicFrame macro="">
      <xdr:nvGraphicFramePr>
        <xdr:cNvPr id="138" name="102 Gráfico">
          <a:extLst>
            <a:ext uri="{FF2B5EF4-FFF2-40B4-BE49-F238E27FC236}">
              <a16:creationId xmlns:a16="http://schemas.microsoft.com/office/drawing/2014/main" id="{386694CF-0B4D-4F47-817E-E2A2050F8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26</xdr:col>
      <xdr:colOff>0</xdr:colOff>
      <xdr:row>177</xdr:row>
      <xdr:rowOff>0</xdr:rowOff>
    </xdr:from>
    <xdr:to>
      <xdr:col>26</xdr:col>
      <xdr:colOff>6486525</xdr:colOff>
      <xdr:row>177</xdr:row>
      <xdr:rowOff>3209925</xdr:rowOff>
    </xdr:to>
    <xdr:graphicFrame macro="">
      <xdr:nvGraphicFramePr>
        <xdr:cNvPr id="139" name="102 Gráfico">
          <a:extLst>
            <a:ext uri="{FF2B5EF4-FFF2-40B4-BE49-F238E27FC236}">
              <a16:creationId xmlns:a16="http://schemas.microsoft.com/office/drawing/2014/main" id="{60B16E3B-D2F5-4417-93CE-93EA51C3E2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26</xdr:col>
      <xdr:colOff>0</xdr:colOff>
      <xdr:row>196</xdr:row>
      <xdr:rowOff>0</xdr:rowOff>
    </xdr:from>
    <xdr:to>
      <xdr:col>26</xdr:col>
      <xdr:colOff>6486525</xdr:colOff>
      <xdr:row>196</xdr:row>
      <xdr:rowOff>3209925</xdr:rowOff>
    </xdr:to>
    <xdr:graphicFrame macro="">
      <xdr:nvGraphicFramePr>
        <xdr:cNvPr id="140" name="102 Gráfico">
          <a:extLst>
            <a:ext uri="{FF2B5EF4-FFF2-40B4-BE49-F238E27FC236}">
              <a16:creationId xmlns:a16="http://schemas.microsoft.com/office/drawing/2014/main" id="{BF473C17-16F0-49A0-BA60-5D2E573620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26</xdr:col>
      <xdr:colOff>0</xdr:colOff>
      <xdr:row>197</xdr:row>
      <xdr:rowOff>0</xdr:rowOff>
    </xdr:from>
    <xdr:to>
      <xdr:col>26</xdr:col>
      <xdr:colOff>6486525</xdr:colOff>
      <xdr:row>197</xdr:row>
      <xdr:rowOff>3209925</xdr:rowOff>
    </xdr:to>
    <xdr:graphicFrame macro="">
      <xdr:nvGraphicFramePr>
        <xdr:cNvPr id="141" name="102 Gráfico">
          <a:extLst>
            <a:ext uri="{FF2B5EF4-FFF2-40B4-BE49-F238E27FC236}">
              <a16:creationId xmlns:a16="http://schemas.microsoft.com/office/drawing/2014/main" id="{51C399CD-175E-4E1F-B8AC-AF0E2B52AD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26</xdr:col>
      <xdr:colOff>0</xdr:colOff>
      <xdr:row>198</xdr:row>
      <xdr:rowOff>0</xdr:rowOff>
    </xdr:from>
    <xdr:to>
      <xdr:col>26</xdr:col>
      <xdr:colOff>6486525</xdr:colOff>
      <xdr:row>198</xdr:row>
      <xdr:rowOff>3209925</xdr:rowOff>
    </xdr:to>
    <xdr:graphicFrame macro="">
      <xdr:nvGraphicFramePr>
        <xdr:cNvPr id="142" name="102 Gráfico">
          <a:extLst>
            <a:ext uri="{FF2B5EF4-FFF2-40B4-BE49-F238E27FC236}">
              <a16:creationId xmlns:a16="http://schemas.microsoft.com/office/drawing/2014/main" id="{767DB6B6-EE73-4052-8570-BDEBBE718F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26</xdr:col>
      <xdr:colOff>0</xdr:colOff>
      <xdr:row>199</xdr:row>
      <xdr:rowOff>0</xdr:rowOff>
    </xdr:from>
    <xdr:to>
      <xdr:col>26</xdr:col>
      <xdr:colOff>6486525</xdr:colOff>
      <xdr:row>199</xdr:row>
      <xdr:rowOff>3209925</xdr:rowOff>
    </xdr:to>
    <xdr:graphicFrame macro="">
      <xdr:nvGraphicFramePr>
        <xdr:cNvPr id="143" name="102 Gráfico">
          <a:extLst>
            <a:ext uri="{FF2B5EF4-FFF2-40B4-BE49-F238E27FC236}">
              <a16:creationId xmlns:a16="http://schemas.microsoft.com/office/drawing/2014/main" id="{B456E851-DB66-40DF-972C-61247E25F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26</xdr:col>
      <xdr:colOff>0</xdr:colOff>
      <xdr:row>202</xdr:row>
      <xdr:rowOff>0</xdr:rowOff>
    </xdr:from>
    <xdr:to>
      <xdr:col>26</xdr:col>
      <xdr:colOff>6486525</xdr:colOff>
      <xdr:row>202</xdr:row>
      <xdr:rowOff>3209925</xdr:rowOff>
    </xdr:to>
    <xdr:graphicFrame macro="">
      <xdr:nvGraphicFramePr>
        <xdr:cNvPr id="144" name="102 Gráfico">
          <a:extLst>
            <a:ext uri="{FF2B5EF4-FFF2-40B4-BE49-F238E27FC236}">
              <a16:creationId xmlns:a16="http://schemas.microsoft.com/office/drawing/2014/main" id="{A8136D2C-8B28-44DF-B10C-975771A5BD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26</xdr:col>
      <xdr:colOff>0</xdr:colOff>
      <xdr:row>203</xdr:row>
      <xdr:rowOff>0</xdr:rowOff>
    </xdr:from>
    <xdr:to>
      <xdr:col>26</xdr:col>
      <xdr:colOff>6486525</xdr:colOff>
      <xdr:row>203</xdr:row>
      <xdr:rowOff>3209925</xdr:rowOff>
    </xdr:to>
    <xdr:graphicFrame macro="">
      <xdr:nvGraphicFramePr>
        <xdr:cNvPr id="145" name="102 Gráfico">
          <a:extLst>
            <a:ext uri="{FF2B5EF4-FFF2-40B4-BE49-F238E27FC236}">
              <a16:creationId xmlns:a16="http://schemas.microsoft.com/office/drawing/2014/main" id="{1B700FDB-FEFC-42A6-8D89-C4225AB88D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26</xdr:col>
      <xdr:colOff>0</xdr:colOff>
      <xdr:row>207</xdr:row>
      <xdr:rowOff>0</xdr:rowOff>
    </xdr:from>
    <xdr:to>
      <xdr:col>26</xdr:col>
      <xdr:colOff>6486525</xdr:colOff>
      <xdr:row>207</xdr:row>
      <xdr:rowOff>3209925</xdr:rowOff>
    </xdr:to>
    <xdr:graphicFrame macro="">
      <xdr:nvGraphicFramePr>
        <xdr:cNvPr id="146" name="102 Gráfico">
          <a:extLst>
            <a:ext uri="{FF2B5EF4-FFF2-40B4-BE49-F238E27FC236}">
              <a16:creationId xmlns:a16="http://schemas.microsoft.com/office/drawing/2014/main" id="{B9CB6DD7-AAE3-4C6C-8DB9-0A68A638FA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26</xdr:col>
      <xdr:colOff>0</xdr:colOff>
      <xdr:row>208</xdr:row>
      <xdr:rowOff>0</xdr:rowOff>
    </xdr:from>
    <xdr:to>
      <xdr:col>26</xdr:col>
      <xdr:colOff>6486525</xdr:colOff>
      <xdr:row>208</xdr:row>
      <xdr:rowOff>3209925</xdr:rowOff>
    </xdr:to>
    <xdr:graphicFrame macro="">
      <xdr:nvGraphicFramePr>
        <xdr:cNvPr id="147" name="102 Gráfico">
          <a:extLst>
            <a:ext uri="{FF2B5EF4-FFF2-40B4-BE49-F238E27FC236}">
              <a16:creationId xmlns:a16="http://schemas.microsoft.com/office/drawing/2014/main" id="{194FCFB9-5725-4470-BFC8-E81FB1158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26</xdr:col>
      <xdr:colOff>357188</xdr:colOff>
      <xdr:row>7</xdr:row>
      <xdr:rowOff>119063</xdr:rowOff>
    </xdr:from>
    <xdr:to>
      <xdr:col>26</xdr:col>
      <xdr:colOff>6843713</xdr:colOff>
      <xdr:row>7</xdr:row>
      <xdr:rowOff>3338513</xdr:rowOff>
    </xdr:to>
    <xdr:graphicFrame macro="">
      <xdr:nvGraphicFramePr>
        <xdr:cNvPr id="154" name="94 Gráfico">
          <a:extLst>
            <a:ext uri="{FF2B5EF4-FFF2-40B4-BE49-F238E27FC236}">
              <a16:creationId xmlns:a16="http://schemas.microsoft.com/office/drawing/2014/main" id="{FF09ACFA-BD97-4BAF-BB4D-6DE910ECBF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26</xdr:col>
      <xdr:colOff>357187</xdr:colOff>
      <xdr:row>8</xdr:row>
      <xdr:rowOff>190500</xdr:rowOff>
    </xdr:from>
    <xdr:to>
      <xdr:col>26</xdr:col>
      <xdr:colOff>6843712</xdr:colOff>
      <xdr:row>8</xdr:row>
      <xdr:rowOff>3409950</xdr:rowOff>
    </xdr:to>
    <xdr:graphicFrame macro="">
      <xdr:nvGraphicFramePr>
        <xdr:cNvPr id="155" name="94 Gráfico">
          <a:extLst>
            <a:ext uri="{FF2B5EF4-FFF2-40B4-BE49-F238E27FC236}">
              <a16:creationId xmlns:a16="http://schemas.microsoft.com/office/drawing/2014/main" id="{3046D3DE-C6CF-42BE-8DA7-DB028CDA9C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26</xdr:col>
      <xdr:colOff>428625</xdr:colOff>
      <xdr:row>9</xdr:row>
      <xdr:rowOff>309562</xdr:rowOff>
    </xdr:from>
    <xdr:to>
      <xdr:col>26</xdr:col>
      <xdr:colOff>6915150</xdr:colOff>
      <xdr:row>9</xdr:row>
      <xdr:rowOff>3529012</xdr:rowOff>
    </xdr:to>
    <xdr:graphicFrame macro="">
      <xdr:nvGraphicFramePr>
        <xdr:cNvPr id="156" name="94 Gráfico">
          <a:extLst>
            <a:ext uri="{FF2B5EF4-FFF2-40B4-BE49-F238E27FC236}">
              <a16:creationId xmlns:a16="http://schemas.microsoft.com/office/drawing/2014/main" id="{11FB5EC4-465E-481B-94A9-6AE950A6D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26</xdr:col>
      <xdr:colOff>309563</xdr:colOff>
      <xdr:row>10</xdr:row>
      <xdr:rowOff>119063</xdr:rowOff>
    </xdr:from>
    <xdr:to>
      <xdr:col>26</xdr:col>
      <xdr:colOff>6796088</xdr:colOff>
      <xdr:row>10</xdr:row>
      <xdr:rowOff>3338513</xdr:rowOff>
    </xdr:to>
    <xdr:graphicFrame macro="">
      <xdr:nvGraphicFramePr>
        <xdr:cNvPr id="157" name="94 Gráfico">
          <a:extLst>
            <a:ext uri="{FF2B5EF4-FFF2-40B4-BE49-F238E27FC236}">
              <a16:creationId xmlns:a16="http://schemas.microsoft.com/office/drawing/2014/main" id="{08935448-A250-4106-A49F-E0CB68566D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26</xdr:col>
      <xdr:colOff>357187</xdr:colOff>
      <xdr:row>11</xdr:row>
      <xdr:rowOff>357187</xdr:rowOff>
    </xdr:from>
    <xdr:to>
      <xdr:col>26</xdr:col>
      <xdr:colOff>6843712</xdr:colOff>
      <xdr:row>11</xdr:row>
      <xdr:rowOff>3576637</xdr:rowOff>
    </xdr:to>
    <xdr:graphicFrame macro="">
      <xdr:nvGraphicFramePr>
        <xdr:cNvPr id="158" name="94 Gráfico">
          <a:extLst>
            <a:ext uri="{FF2B5EF4-FFF2-40B4-BE49-F238E27FC236}">
              <a16:creationId xmlns:a16="http://schemas.microsoft.com/office/drawing/2014/main" id="{E4D89DE6-A89F-4E51-BEBD-301A577530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26</xdr:col>
      <xdr:colOff>404813</xdr:colOff>
      <xdr:row>12</xdr:row>
      <xdr:rowOff>190500</xdr:rowOff>
    </xdr:from>
    <xdr:to>
      <xdr:col>26</xdr:col>
      <xdr:colOff>6891338</xdr:colOff>
      <xdr:row>12</xdr:row>
      <xdr:rowOff>3409950</xdr:rowOff>
    </xdr:to>
    <xdr:graphicFrame macro="">
      <xdr:nvGraphicFramePr>
        <xdr:cNvPr id="159" name="94 Gráfico">
          <a:extLst>
            <a:ext uri="{FF2B5EF4-FFF2-40B4-BE49-F238E27FC236}">
              <a16:creationId xmlns:a16="http://schemas.microsoft.com/office/drawing/2014/main" id="{C8BD1E51-CD64-454F-99B0-43E32851EE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26</xdr:col>
      <xdr:colOff>428625</xdr:colOff>
      <xdr:row>13</xdr:row>
      <xdr:rowOff>214312</xdr:rowOff>
    </xdr:from>
    <xdr:to>
      <xdr:col>26</xdr:col>
      <xdr:colOff>6915150</xdr:colOff>
      <xdr:row>13</xdr:row>
      <xdr:rowOff>3433762</xdr:rowOff>
    </xdr:to>
    <xdr:graphicFrame macro="">
      <xdr:nvGraphicFramePr>
        <xdr:cNvPr id="160" name="94 Gráfico">
          <a:extLst>
            <a:ext uri="{FF2B5EF4-FFF2-40B4-BE49-F238E27FC236}">
              <a16:creationId xmlns:a16="http://schemas.microsoft.com/office/drawing/2014/main" id="{0B38822A-DC41-43D1-B337-0CF739EF5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26</xdr:col>
      <xdr:colOff>333375</xdr:colOff>
      <xdr:row>14</xdr:row>
      <xdr:rowOff>261938</xdr:rowOff>
    </xdr:from>
    <xdr:to>
      <xdr:col>26</xdr:col>
      <xdr:colOff>6819900</xdr:colOff>
      <xdr:row>14</xdr:row>
      <xdr:rowOff>3481388</xdr:rowOff>
    </xdr:to>
    <xdr:graphicFrame macro="">
      <xdr:nvGraphicFramePr>
        <xdr:cNvPr id="161" name="94 Gráfico">
          <a:extLst>
            <a:ext uri="{FF2B5EF4-FFF2-40B4-BE49-F238E27FC236}">
              <a16:creationId xmlns:a16="http://schemas.microsoft.com/office/drawing/2014/main" id="{0D84A195-E509-4375-9A36-DB55875AB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26</xdr:col>
      <xdr:colOff>357188</xdr:colOff>
      <xdr:row>15</xdr:row>
      <xdr:rowOff>166688</xdr:rowOff>
    </xdr:from>
    <xdr:to>
      <xdr:col>26</xdr:col>
      <xdr:colOff>6843713</xdr:colOff>
      <xdr:row>15</xdr:row>
      <xdr:rowOff>3386138</xdr:rowOff>
    </xdr:to>
    <xdr:graphicFrame macro="">
      <xdr:nvGraphicFramePr>
        <xdr:cNvPr id="162" name="94 Gráfico">
          <a:extLst>
            <a:ext uri="{FF2B5EF4-FFF2-40B4-BE49-F238E27FC236}">
              <a16:creationId xmlns:a16="http://schemas.microsoft.com/office/drawing/2014/main" id="{99CF5FC6-DDC1-45C9-9825-EA163CA4DB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26</xdr:col>
      <xdr:colOff>0</xdr:colOff>
      <xdr:row>96</xdr:row>
      <xdr:rowOff>0</xdr:rowOff>
    </xdr:from>
    <xdr:to>
      <xdr:col>26</xdr:col>
      <xdr:colOff>6486525</xdr:colOff>
      <xdr:row>96</xdr:row>
      <xdr:rowOff>3200400</xdr:rowOff>
    </xdr:to>
    <xdr:graphicFrame macro="">
      <xdr:nvGraphicFramePr>
        <xdr:cNvPr id="163" name="102 Gráfico">
          <a:extLst>
            <a:ext uri="{FF2B5EF4-FFF2-40B4-BE49-F238E27FC236}">
              <a16:creationId xmlns:a16="http://schemas.microsoft.com/office/drawing/2014/main" id="{F7DE714C-D842-47B2-8D1A-120824AA3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26</xdr:col>
      <xdr:colOff>0</xdr:colOff>
      <xdr:row>97</xdr:row>
      <xdr:rowOff>0</xdr:rowOff>
    </xdr:from>
    <xdr:to>
      <xdr:col>26</xdr:col>
      <xdr:colOff>6486525</xdr:colOff>
      <xdr:row>97</xdr:row>
      <xdr:rowOff>3200400</xdr:rowOff>
    </xdr:to>
    <xdr:graphicFrame macro="">
      <xdr:nvGraphicFramePr>
        <xdr:cNvPr id="164" name="102 Gráfico">
          <a:extLst>
            <a:ext uri="{FF2B5EF4-FFF2-40B4-BE49-F238E27FC236}">
              <a16:creationId xmlns:a16="http://schemas.microsoft.com/office/drawing/2014/main" id="{1EDB7096-3E82-462A-8488-ABEF508A4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26</xdr:col>
      <xdr:colOff>0</xdr:colOff>
      <xdr:row>98</xdr:row>
      <xdr:rowOff>0</xdr:rowOff>
    </xdr:from>
    <xdr:to>
      <xdr:col>26</xdr:col>
      <xdr:colOff>6486525</xdr:colOff>
      <xdr:row>98</xdr:row>
      <xdr:rowOff>3200400</xdr:rowOff>
    </xdr:to>
    <xdr:graphicFrame macro="">
      <xdr:nvGraphicFramePr>
        <xdr:cNvPr id="165" name="102 Gráfico">
          <a:extLst>
            <a:ext uri="{FF2B5EF4-FFF2-40B4-BE49-F238E27FC236}">
              <a16:creationId xmlns:a16="http://schemas.microsoft.com/office/drawing/2014/main" id="{E14A44CD-0E28-4312-8391-9393F45B3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26</xdr:col>
      <xdr:colOff>0</xdr:colOff>
      <xdr:row>99</xdr:row>
      <xdr:rowOff>0</xdr:rowOff>
    </xdr:from>
    <xdr:to>
      <xdr:col>26</xdr:col>
      <xdr:colOff>6486525</xdr:colOff>
      <xdr:row>99</xdr:row>
      <xdr:rowOff>3200400</xdr:rowOff>
    </xdr:to>
    <xdr:graphicFrame macro="">
      <xdr:nvGraphicFramePr>
        <xdr:cNvPr id="166" name="102 Gráfico">
          <a:extLst>
            <a:ext uri="{FF2B5EF4-FFF2-40B4-BE49-F238E27FC236}">
              <a16:creationId xmlns:a16="http://schemas.microsoft.com/office/drawing/2014/main" id="{98CE0F86-AF70-4778-96CF-B12BE29914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26</xdr:col>
      <xdr:colOff>0</xdr:colOff>
      <xdr:row>100</xdr:row>
      <xdr:rowOff>0</xdr:rowOff>
    </xdr:from>
    <xdr:to>
      <xdr:col>26</xdr:col>
      <xdr:colOff>6486525</xdr:colOff>
      <xdr:row>100</xdr:row>
      <xdr:rowOff>3200400</xdr:rowOff>
    </xdr:to>
    <xdr:graphicFrame macro="">
      <xdr:nvGraphicFramePr>
        <xdr:cNvPr id="167" name="102 Gráfico">
          <a:extLst>
            <a:ext uri="{FF2B5EF4-FFF2-40B4-BE49-F238E27FC236}">
              <a16:creationId xmlns:a16="http://schemas.microsoft.com/office/drawing/2014/main" id="{4BD430EC-3C22-4E84-950F-F1AF838B00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26</xdr:col>
      <xdr:colOff>0</xdr:colOff>
      <xdr:row>101</xdr:row>
      <xdr:rowOff>0</xdr:rowOff>
    </xdr:from>
    <xdr:to>
      <xdr:col>26</xdr:col>
      <xdr:colOff>6486525</xdr:colOff>
      <xdr:row>101</xdr:row>
      <xdr:rowOff>3200400</xdr:rowOff>
    </xdr:to>
    <xdr:graphicFrame macro="">
      <xdr:nvGraphicFramePr>
        <xdr:cNvPr id="168" name="102 Gráfico">
          <a:extLst>
            <a:ext uri="{FF2B5EF4-FFF2-40B4-BE49-F238E27FC236}">
              <a16:creationId xmlns:a16="http://schemas.microsoft.com/office/drawing/2014/main" id="{E6D9A6E9-D3CE-4A08-885E-562EF3873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26</xdr:col>
      <xdr:colOff>0</xdr:colOff>
      <xdr:row>102</xdr:row>
      <xdr:rowOff>0</xdr:rowOff>
    </xdr:from>
    <xdr:to>
      <xdr:col>26</xdr:col>
      <xdr:colOff>6486525</xdr:colOff>
      <xdr:row>102</xdr:row>
      <xdr:rowOff>3200400</xdr:rowOff>
    </xdr:to>
    <xdr:graphicFrame macro="">
      <xdr:nvGraphicFramePr>
        <xdr:cNvPr id="169" name="102 Gráfico">
          <a:extLst>
            <a:ext uri="{FF2B5EF4-FFF2-40B4-BE49-F238E27FC236}">
              <a16:creationId xmlns:a16="http://schemas.microsoft.com/office/drawing/2014/main" id="{E8930F6C-09DD-4848-ABBC-CFFDA422D2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26</xdr:col>
      <xdr:colOff>0</xdr:colOff>
      <xdr:row>103</xdr:row>
      <xdr:rowOff>0</xdr:rowOff>
    </xdr:from>
    <xdr:to>
      <xdr:col>26</xdr:col>
      <xdr:colOff>6486525</xdr:colOff>
      <xdr:row>103</xdr:row>
      <xdr:rowOff>3200400</xdr:rowOff>
    </xdr:to>
    <xdr:graphicFrame macro="">
      <xdr:nvGraphicFramePr>
        <xdr:cNvPr id="170" name="102 Gráfico">
          <a:extLst>
            <a:ext uri="{FF2B5EF4-FFF2-40B4-BE49-F238E27FC236}">
              <a16:creationId xmlns:a16="http://schemas.microsoft.com/office/drawing/2014/main" id="{2FC85E6D-AFBA-46C7-BC71-F19571D9C7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26</xdr:col>
      <xdr:colOff>0</xdr:colOff>
      <xdr:row>178</xdr:row>
      <xdr:rowOff>0</xdr:rowOff>
    </xdr:from>
    <xdr:to>
      <xdr:col>26</xdr:col>
      <xdr:colOff>6486525</xdr:colOff>
      <xdr:row>178</xdr:row>
      <xdr:rowOff>3209925</xdr:rowOff>
    </xdr:to>
    <xdr:graphicFrame macro="">
      <xdr:nvGraphicFramePr>
        <xdr:cNvPr id="171" name="102 Gráfico">
          <a:extLst>
            <a:ext uri="{FF2B5EF4-FFF2-40B4-BE49-F238E27FC236}">
              <a16:creationId xmlns:a16="http://schemas.microsoft.com/office/drawing/2014/main" id="{AAB43AF0-40F0-415A-8AF1-1907D9889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26</xdr:col>
      <xdr:colOff>0</xdr:colOff>
      <xdr:row>179</xdr:row>
      <xdr:rowOff>0</xdr:rowOff>
    </xdr:from>
    <xdr:to>
      <xdr:col>26</xdr:col>
      <xdr:colOff>6486525</xdr:colOff>
      <xdr:row>179</xdr:row>
      <xdr:rowOff>3209925</xdr:rowOff>
    </xdr:to>
    <xdr:graphicFrame macro="">
      <xdr:nvGraphicFramePr>
        <xdr:cNvPr id="173" name="102 Gráfico">
          <a:extLst>
            <a:ext uri="{FF2B5EF4-FFF2-40B4-BE49-F238E27FC236}">
              <a16:creationId xmlns:a16="http://schemas.microsoft.com/office/drawing/2014/main" id="{4FEEEBCC-EDB8-46E5-BDB1-1BDD3D85D7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26</xdr:col>
      <xdr:colOff>0</xdr:colOff>
      <xdr:row>180</xdr:row>
      <xdr:rowOff>0</xdr:rowOff>
    </xdr:from>
    <xdr:to>
      <xdr:col>26</xdr:col>
      <xdr:colOff>6486525</xdr:colOff>
      <xdr:row>180</xdr:row>
      <xdr:rowOff>3209925</xdr:rowOff>
    </xdr:to>
    <xdr:graphicFrame macro="">
      <xdr:nvGraphicFramePr>
        <xdr:cNvPr id="174" name="102 Gráfico">
          <a:extLst>
            <a:ext uri="{FF2B5EF4-FFF2-40B4-BE49-F238E27FC236}">
              <a16:creationId xmlns:a16="http://schemas.microsoft.com/office/drawing/2014/main" id="{1242EE00-5DE9-43C5-8A61-DD4CF937D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26</xdr:col>
      <xdr:colOff>0</xdr:colOff>
      <xdr:row>181</xdr:row>
      <xdr:rowOff>0</xdr:rowOff>
    </xdr:from>
    <xdr:to>
      <xdr:col>26</xdr:col>
      <xdr:colOff>6486525</xdr:colOff>
      <xdr:row>181</xdr:row>
      <xdr:rowOff>3209925</xdr:rowOff>
    </xdr:to>
    <xdr:graphicFrame macro="">
      <xdr:nvGraphicFramePr>
        <xdr:cNvPr id="175" name="102 Gráfico">
          <a:extLst>
            <a:ext uri="{FF2B5EF4-FFF2-40B4-BE49-F238E27FC236}">
              <a16:creationId xmlns:a16="http://schemas.microsoft.com/office/drawing/2014/main" id="{B2C2A76B-D621-4155-9CDB-7E6EE31EC4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26</xdr:col>
      <xdr:colOff>0</xdr:colOff>
      <xdr:row>182</xdr:row>
      <xdr:rowOff>0</xdr:rowOff>
    </xdr:from>
    <xdr:to>
      <xdr:col>26</xdr:col>
      <xdr:colOff>6486525</xdr:colOff>
      <xdr:row>182</xdr:row>
      <xdr:rowOff>3209925</xdr:rowOff>
    </xdr:to>
    <xdr:graphicFrame macro="">
      <xdr:nvGraphicFramePr>
        <xdr:cNvPr id="176" name="102 Gráfico">
          <a:extLst>
            <a:ext uri="{FF2B5EF4-FFF2-40B4-BE49-F238E27FC236}">
              <a16:creationId xmlns:a16="http://schemas.microsoft.com/office/drawing/2014/main" id="{16AFA7A5-FCF1-41CB-B614-DBA2084308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26</xdr:col>
      <xdr:colOff>0</xdr:colOff>
      <xdr:row>183</xdr:row>
      <xdr:rowOff>0</xdr:rowOff>
    </xdr:from>
    <xdr:to>
      <xdr:col>26</xdr:col>
      <xdr:colOff>6486525</xdr:colOff>
      <xdr:row>183</xdr:row>
      <xdr:rowOff>3209925</xdr:rowOff>
    </xdr:to>
    <xdr:graphicFrame macro="">
      <xdr:nvGraphicFramePr>
        <xdr:cNvPr id="177" name="102 Gráfico">
          <a:extLst>
            <a:ext uri="{FF2B5EF4-FFF2-40B4-BE49-F238E27FC236}">
              <a16:creationId xmlns:a16="http://schemas.microsoft.com/office/drawing/2014/main" id="{C7C2842C-E4FB-49DD-9EC0-9DB932C58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twoCellAnchor>
    <xdr:from>
      <xdr:col>26</xdr:col>
      <xdr:colOff>0</xdr:colOff>
      <xdr:row>184</xdr:row>
      <xdr:rowOff>0</xdr:rowOff>
    </xdr:from>
    <xdr:to>
      <xdr:col>26</xdr:col>
      <xdr:colOff>6486525</xdr:colOff>
      <xdr:row>184</xdr:row>
      <xdr:rowOff>3209925</xdr:rowOff>
    </xdr:to>
    <xdr:graphicFrame macro="">
      <xdr:nvGraphicFramePr>
        <xdr:cNvPr id="178" name="102 Gráfico">
          <a:extLst>
            <a:ext uri="{FF2B5EF4-FFF2-40B4-BE49-F238E27FC236}">
              <a16:creationId xmlns:a16="http://schemas.microsoft.com/office/drawing/2014/main" id="{19D2A044-06EB-4316-AFD2-488EC9690D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9"/>
        </a:graphicData>
      </a:graphic>
    </xdr:graphicFrame>
    <xdr:clientData/>
  </xdr:twoCellAnchor>
  <xdr:twoCellAnchor>
    <xdr:from>
      <xdr:col>26</xdr:col>
      <xdr:colOff>0</xdr:colOff>
      <xdr:row>60</xdr:row>
      <xdr:rowOff>0</xdr:rowOff>
    </xdr:from>
    <xdr:to>
      <xdr:col>26</xdr:col>
      <xdr:colOff>6486525</xdr:colOff>
      <xdr:row>60</xdr:row>
      <xdr:rowOff>3209925</xdr:rowOff>
    </xdr:to>
    <xdr:graphicFrame macro="">
      <xdr:nvGraphicFramePr>
        <xdr:cNvPr id="179" name="102 Gráfico">
          <a:extLst>
            <a:ext uri="{FF2B5EF4-FFF2-40B4-BE49-F238E27FC236}">
              <a16:creationId xmlns:a16="http://schemas.microsoft.com/office/drawing/2014/main" id="{EB755D44-8C5A-45B6-8EFE-5F11491F9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0"/>
        </a:graphicData>
      </a:graphic>
    </xdr:graphicFrame>
    <xdr:clientData/>
  </xdr:twoCellAnchor>
  <xdr:twoCellAnchor>
    <xdr:from>
      <xdr:col>26</xdr:col>
      <xdr:colOff>0</xdr:colOff>
      <xdr:row>169</xdr:row>
      <xdr:rowOff>2857500</xdr:rowOff>
    </xdr:from>
    <xdr:to>
      <xdr:col>27</xdr:col>
      <xdr:colOff>0</xdr:colOff>
      <xdr:row>170</xdr:row>
      <xdr:rowOff>2857500</xdr:rowOff>
    </xdr:to>
    <xdr:graphicFrame macro="">
      <xdr:nvGraphicFramePr>
        <xdr:cNvPr id="181" name="102 Gráfico">
          <a:extLst>
            <a:ext uri="{FF2B5EF4-FFF2-40B4-BE49-F238E27FC236}">
              <a16:creationId xmlns:a16="http://schemas.microsoft.com/office/drawing/2014/main" id="{707D320E-7E9C-4E28-ADE8-AF78AE2E2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juan.jimenez\Datos%20de%20programa\Microsoft\Excel\PEI%20Con%20HV%20Indicadores%20SeguimientoVersion%20DiciembreV2%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my.sharepoint.com/Users/juan.jimenez/Desktop/JSJC/EVIDENCIAS%20ENERO%202018/HERRAMIENTA%20DE%20MONITOREONOV/Herramienta%20Enero/HMONITOR%20ENERO%202018%20V24%20ENER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juan.jimenez\Mis%20documentos\Juan%20Sebastian%20Jimenez\Plan%20De%20Desarrollo\MATRIZ%20CADENA%20DE%20VALOR%20PD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obiernobogota-my.sharepoint.com/Documents%20and%20Settings/juan.jimenez/Mis%20documentos/Juan%20Sebastian%20Jimenez/Evidencias%20Febrero/Plan%20Estrategico%20Aprobado/PEI%20REPORTEVERSION%20TRABAJADA%20V.PDD&#183;%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ocuments%20and%20Settings\ruby.cruz\Datos%20de%20programa\Microsoft\Excel\HOJA%20DE%20TRABAJO%20PARA%20LOS%20INDICADORES%20PLAN%20DE%20DESARROLLO%20(version%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hospital1\PLAN%20DE%20MEJORA%20SIG\BASE%20DE%20DATOS%20PLAN%20DE%20MEJORA%20SI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ATAFORMA"/>
      <sheetName val="DEFINICIONES"/>
      <sheetName val="PEI-FINAL"/>
      <sheetName val="DAO"/>
      <sheetName val="APORTES"/>
      <sheetName val="ESC"/>
      <sheetName val="HV.INDICADORES"/>
      <sheetName val="DDHH-1"/>
      <sheetName val="DDHH-2"/>
      <sheetName val="DDHH-3"/>
      <sheetName val="DDHH-4"/>
      <sheetName val="DDHH-5"/>
      <sheetName val="DDHH-6"/>
      <sheetName val="DDHH-7"/>
      <sheetName val="DDHH-8"/>
      <sheetName val="DDHH-9"/>
      <sheetName val="ESM.-1"/>
      <sheetName val="ESM.-2"/>
      <sheetName val="C.Disc-1"/>
      <sheetName val="Comun-1"/>
      <sheetName val="A.G.Bienes-1"/>
      <sheetName val="A.G.Bienes-2"/>
      <sheetName val="A.G.Bienes-3"/>
      <sheetName val="A.G.Bienes-4"/>
      <sheetName val="G. TIC-1"/>
      <sheetName val="G. TIC-2"/>
      <sheetName val="G. TIC-3"/>
      <sheetName val="G. TIC-4"/>
      <sheetName val="G. TIC-5"/>
      <sheetName val="G. TIC-6"/>
      <sheetName val="Hoja1"/>
    </sheetNames>
    <sheetDataSet>
      <sheetData sheetId="0" refreshError="1"/>
      <sheetData sheetId="1" refreshError="1"/>
      <sheetData sheetId="2" refreshError="1"/>
      <sheetData sheetId="3"/>
      <sheetData sheetId="4" refreshError="1"/>
      <sheetData sheetId="5" refreshError="1"/>
      <sheetData sheetId="6" refreshError="1"/>
      <sheetData sheetId="7">
        <row r="6">
          <cell r="BV6">
            <v>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ISION Y VISIÓN"/>
      <sheetName val="PEI"/>
      <sheetName val="MAPA ESTRATEGICO"/>
      <sheetName val="BORRADOR"/>
      <sheetName val="MONI. OBJE.ESTRA"/>
      <sheetName val="PLAN DE ACCIÓN"/>
      <sheetName val="BALANCED SCORED CARD"/>
      <sheetName val="TABLERO INDICADORES DEF"/>
      <sheetName val="Tablero de Control Ind Locales"/>
      <sheetName val="PERSPECTIVA USUARIOBENE"/>
      <sheetName val="PERSPECTIVA LOCAL"/>
      <sheetName val="PERSPECTIVA PLAN.GES.CON"/>
      <sheetName val="Hoja7"/>
      <sheetName val="PERSPECTIVA SERVCIUDADANIA"/>
      <sheetName val="MONITOREOOBJETIVOSESTRA II TRI"/>
      <sheetName val="EVALUACION OBJE.ESTRA"/>
      <sheetName val="RANKING GESTIÓN N.LOCAL ITRI"/>
      <sheetName val="RANKING ALCALDIS LOCALES DESAG"/>
      <sheetName val="Medición Multidinamica AL I Tr"/>
      <sheetName val="RANKING ALCALDIAS LOCALES GLOBA"/>
      <sheetName val="RANKING NIVEL CENTRAL I TRI"/>
      <sheetName val="RANNKING N CENTRAL DES"/>
      <sheetName val="SUB GESTIÓN INST"/>
      <sheetName val="RESUMEN EJEC I TR P.ESTRATE (2)"/>
      <sheetName val="Medición Multidinamica NC I Tr"/>
      <sheetName val="RESUMEN EJEC I TR P.ESTRATEGICA"/>
      <sheetName val="RESUMEN EJEC I TR P.ESTRATE (3)"/>
      <sheetName val="SEGUIMIENTO SIG"/>
      <sheetName val="Cadena de Valor"/>
      <sheetName val="DESEMPEÑO INSTITUCIONAL"/>
      <sheetName val="2DO TRIMESTRE"/>
      <sheetName val="RANKING GESTIÓN N.LOCAL IITR"/>
      <sheetName val="RANKING ALCALDIAS LOCALES G (2"/>
      <sheetName val="SUPUESTOS RANKING GESTIÒN A.L"/>
      <sheetName val="ESTADISTICOS RANKING A.L"/>
      <sheetName val="SUPUESTOS RANKING N.CENTRAL"/>
      <sheetName val="RANKING NIVEL CENTRAL I Y II"/>
      <sheetName val="Hoja4"/>
      <sheetName val="RANKING N.CENTRAL (2)"/>
      <sheetName val="RANKING CONJUNTO"/>
      <sheetName val="RANKING ALCALDIS LOCALESDES II "/>
      <sheetName val="Medición Multidinamica AL II"/>
      <sheetName val="RANNKING N CENTRAL DES II TRI"/>
      <sheetName val="Medición Multidinamica NC II TR"/>
      <sheetName val="RESUMEN EJEC II TR P.ESTRATE (4"/>
      <sheetName val="SEGUIMIENTO SIG II TRI"/>
      <sheetName val="Hoja2"/>
      <sheetName val="Hoja1"/>
      <sheetName val="TEND"/>
      <sheetName val="DATOS"/>
      <sheetName val="3ER TRIMESTRE"/>
      <sheetName val="RANKING GESTIÓN N.LOCAL IIITR"/>
      <sheetName val="RANKING N.CENTRAL (3)"/>
      <sheetName val="RANKING ALCALDIS LOCALESDES III"/>
      <sheetName val="RANKING ALCALDIAS LOCALES III"/>
      <sheetName val="Medición Multidinamica AL I II"/>
      <sheetName val="Medición Multidinamica NC III"/>
      <sheetName val="RESUMEN EJEC III TR P.ESTRATIII"/>
      <sheetName val="SEGUIMIENTO SIG III "/>
      <sheetName val="TENDENCIAS EJECUCIÓN A.L"/>
      <sheetName val="TENDENCIAS EJEC NC.CENTRAL"/>
      <sheetName val="DATOS N.CENTRAL"/>
      <sheetName val="Ranking III Tri Dependencias"/>
      <sheetName val="Ranking Depen Acumulado"/>
      <sheetName val="EVA FINAL 2017"/>
      <sheetName val="RANKING GESTIÓN N.LOCAL IV"/>
      <sheetName val="RANKING N.CENTRAL FINAL"/>
      <sheetName val="RANKING ALCALDIS LOCALESDES FIN"/>
      <sheetName val="Medición Multidinamica AL FINAL"/>
      <sheetName val="Medición Multidinamica NC FINAL"/>
      <sheetName val="RESUMEN EJEC FINAL"/>
      <sheetName val="SEGUIMIENTO SIG FINAL"/>
      <sheetName val="TENDEN A.L"/>
      <sheetName val="DATOS A.L FINAL"/>
      <sheetName val="TENDENCIAS DE EJECUCIÓN 2017"/>
      <sheetName val="DATOS N.CENTRAL FINAL"/>
      <sheetName val="EJECUCIÓN DEPEN FINAL"/>
      <sheetName val="EJECUCIÓN ALCALDIAS"/>
    </sheetNames>
    <sheetDataSet>
      <sheetData sheetId="0"/>
      <sheetData sheetId="1"/>
      <sheetData sheetId="2"/>
      <sheetData sheetId="3"/>
      <sheetData sheetId="4">
        <row r="4">
          <cell r="AY4" t="str">
            <v>GESTIÓN</v>
          </cell>
        </row>
        <row r="5">
          <cell r="AY5" t="str">
            <v>INVERSIÓN</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C2" t="str">
            <v>SI</v>
          </cell>
        </row>
        <row r="3">
          <cell r="C3" t="str">
            <v>NO</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SDG "/>
      <sheetName val="IDPAC"/>
      <sheetName val="DADEP "/>
      <sheetName val="Sector Gobierno"/>
      <sheetName val="Presupuesto "/>
      <sheetName val="Anexo 1"/>
      <sheetName val="Anexo 2"/>
      <sheetName val="Indicadores de Producto"/>
      <sheetName val="Indicadores de Resultad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I"/>
      <sheetName val="MAPA ESTRATEGICO"/>
      <sheetName val="PONDERACION OBJE.ESTR"/>
      <sheetName val="EVALUACION OBJE.ESTRA"/>
      <sheetName val="TABLERO INDICADORES"/>
      <sheetName val="TABLERO INDICADORES DEF"/>
      <sheetName val="Evalu.Politicas MIPG"/>
      <sheetName val="INFORMACION ADICIONAL T.CONTROL"/>
    </sheetNames>
    <sheetDataSet>
      <sheetData sheetId="0"/>
      <sheetData sheetId="1"/>
      <sheetData sheetId="2"/>
      <sheetData sheetId="3"/>
      <sheetData sheetId="4">
        <row r="8">
          <cell r="V8">
            <v>100</v>
          </cell>
          <cell r="W8">
            <v>80</v>
          </cell>
          <cell r="X8">
            <v>120</v>
          </cell>
          <cell r="Y8">
            <v>100</v>
          </cell>
          <cell r="Z8">
            <v>200</v>
          </cell>
          <cell r="AA8">
            <v>120</v>
          </cell>
        </row>
        <row r="699">
          <cell r="B699" t="str">
            <v>Impacto</v>
          </cell>
        </row>
        <row r="700">
          <cell r="B700" t="str">
            <v>Resultado</v>
          </cell>
        </row>
        <row r="701">
          <cell r="B701" t="str">
            <v>Producto</v>
          </cell>
        </row>
        <row r="702">
          <cell r="B702" t="str">
            <v>Actividades</v>
          </cell>
        </row>
        <row r="703">
          <cell r="B703" t="str">
            <v>Insumo</v>
          </cell>
        </row>
      </sheetData>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MENU"/>
      <sheetName val="PRESENTACION"/>
      <sheetName val="LINEAMIENTOS"/>
      <sheetName val="CRITERIOS"/>
      <sheetName val="CRONOGRAMA"/>
      <sheetName val="Hoja1"/>
      <sheetName val="ASPECTOS"/>
      <sheetName val="HOJAS DE VIDA"/>
      <sheetName val="SERIE HISTORICA"/>
      <sheetName val="TD LISTA INDICADORES"/>
      <sheetName val="LISTA INDICADORES"/>
      <sheetName val="TD TOTAL BOGOTA"/>
      <sheetName val="TD LOCALIDADES"/>
      <sheetName val="FORMATO HV"/>
      <sheetName val="VISOR"/>
    </sheetNames>
    <sheetDataSet>
      <sheetData sheetId="0" refreshError="1"/>
      <sheetData sheetId="1" refreshError="1"/>
      <sheetData sheetId="2" refreshError="1"/>
      <sheetData sheetId="3" refreshError="1"/>
      <sheetData sheetId="4" refreshError="1"/>
      <sheetData sheetId="5" refreshError="1"/>
      <sheetData sheetId="6">
        <row r="42">
          <cell r="B42" t="str">
            <v>Registro administrativo</v>
          </cell>
        </row>
        <row r="43">
          <cell r="B43" t="str">
            <v>Censo</v>
          </cell>
        </row>
        <row r="44">
          <cell r="B44" t="str">
            <v>Encuesta</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AI"/>
      <sheetName val="AE"/>
      <sheetName val="SM"/>
      <sheetName val="GP"/>
      <sheetName val="GC"/>
      <sheetName val="GR"/>
      <sheetName val="DE"/>
      <sheetName val="GJ"/>
      <sheetName val="SC"/>
      <sheetName val="INFORME CONSOLIDADO"/>
    </sheetNames>
    <sheetDataSet>
      <sheetData sheetId="0" refreshError="1"/>
      <sheetData sheetId="1" refreshError="1"/>
      <sheetData sheetId="2" refreshError="1"/>
      <sheetData sheetId="3" refreshError="1"/>
      <sheetData sheetId="4" refreshError="1"/>
      <sheetData sheetId="5">
        <row r="8">
          <cell r="AI8" t="str">
            <v>PROCESO</v>
          </cell>
        </row>
        <row r="9">
          <cell r="AI9" t="str">
            <v>INDIVIDUAL</v>
          </cell>
        </row>
      </sheetData>
      <sheetData sheetId="6" refreshError="1"/>
      <sheetData sheetId="7">
        <row r="8">
          <cell r="AH8" t="str">
            <v>PROCESO</v>
          </cell>
        </row>
        <row r="9">
          <cell r="AH9" t="str">
            <v>INDIVIDUAL</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21"/>
  <sheetViews>
    <sheetView showGridLines="0" tabSelected="1" topLeftCell="N196" zoomScale="55" zoomScaleNormal="55" workbookViewId="0">
      <selection activeCell="Z614" sqref="Z614"/>
    </sheetView>
  </sheetViews>
  <sheetFormatPr baseColWidth="10" defaultColWidth="0" defaultRowHeight="18" zeroHeight="1" x14ac:dyDescent="0.25"/>
  <cols>
    <col min="1" max="1" width="25" style="2" customWidth="1"/>
    <col min="2" max="2" width="33.28515625" style="2" customWidth="1"/>
    <col min="3" max="3" width="21.140625" style="2" customWidth="1"/>
    <col min="4" max="4" width="34.7109375" style="2" customWidth="1"/>
    <col min="5" max="5" width="45.5703125" style="2" customWidth="1"/>
    <col min="6" max="6" width="35.7109375" style="2" customWidth="1"/>
    <col min="7" max="7" width="35.42578125" style="2" customWidth="1"/>
    <col min="8" max="8" width="55.5703125" style="2" customWidth="1"/>
    <col min="9" max="9" width="71.28515625" style="1" customWidth="1"/>
    <col min="10" max="10" width="60.28515625" style="2" customWidth="1"/>
    <col min="11" max="12" width="18" style="31" customWidth="1"/>
    <col min="13" max="13" width="27.140625" style="1" customWidth="1"/>
    <col min="14" max="14" width="17.42578125" style="31" customWidth="1"/>
    <col min="15" max="15" width="19.42578125" style="31" customWidth="1"/>
    <col min="16" max="16" width="27.140625" style="31" customWidth="1"/>
    <col min="17" max="17" width="18" style="31" customWidth="1"/>
    <col min="18" max="18" width="16.28515625" style="31" customWidth="1"/>
    <col min="19" max="19" width="39" style="31" customWidth="1"/>
    <col min="20" max="21" width="18.42578125" style="31" customWidth="1"/>
    <col min="22" max="22" width="30.5703125" style="378" customWidth="1"/>
    <col min="23" max="23" width="26.7109375" style="31" customWidth="1"/>
    <col min="24" max="24" width="27.7109375" style="31" customWidth="1"/>
    <col min="25" max="25" width="44" style="31" customWidth="1"/>
    <col min="26" max="26" width="165" style="31" customWidth="1"/>
    <col min="27" max="27" width="106" style="32" customWidth="1"/>
    <col min="28" max="28" width="11.42578125" style="1" customWidth="1"/>
    <col min="29" max="29" width="0" style="1" hidden="1" customWidth="1"/>
    <col min="30" max="16384" width="11.42578125" style="1" hidden="1"/>
  </cols>
  <sheetData>
    <row r="1" spans="1:28" ht="70.5" hidden="1" customHeight="1" x14ac:dyDescent="0.25">
      <c r="A1" s="389" t="s">
        <v>490</v>
      </c>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1" t="e">
        <f>+A:ARI47G:ARI47G:ARI47G:ARI47G:AR</f>
        <v>#NAME?</v>
      </c>
    </row>
    <row r="2" spans="1:28" ht="85.5" hidden="1" customHeight="1" x14ac:dyDescent="0.25">
      <c r="A2" s="389" t="s">
        <v>491</v>
      </c>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row>
    <row r="3" spans="1:28" ht="85.5" hidden="1" customHeight="1" x14ac:dyDescent="0.25">
      <c r="A3" s="389"/>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row>
    <row r="4" spans="1:28" ht="15" customHeight="1" x14ac:dyDescent="0.25">
      <c r="A4" s="390" t="s">
        <v>13</v>
      </c>
      <c r="B4" s="390" t="s">
        <v>12</v>
      </c>
      <c r="C4" s="390" t="s">
        <v>14</v>
      </c>
      <c r="D4" s="390" t="s">
        <v>15</v>
      </c>
      <c r="E4" s="392" t="s">
        <v>16</v>
      </c>
      <c r="F4" s="390" t="s">
        <v>0</v>
      </c>
      <c r="G4" s="390" t="s">
        <v>17</v>
      </c>
      <c r="H4" s="390" t="s">
        <v>28</v>
      </c>
      <c r="I4" s="414" t="s">
        <v>1</v>
      </c>
      <c r="J4" s="390"/>
      <c r="K4" s="390"/>
      <c r="L4" s="390"/>
      <c r="M4" s="390"/>
      <c r="N4" s="390"/>
      <c r="O4" s="390"/>
      <c r="P4" s="390"/>
      <c r="Q4" s="390"/>
      <c r="R4" s="390"/>
      <c r="S4" s="390"/>
      <c r="T4" s="390"/>
      <c r="U4" s="390"/>
      <c r="V4" s="390"/>
      <c r="W4" s="390"/>
      <c r="X4" s="390"/>
      <c r="Y4" s="390"/>
      <c r="Z4" s="390"/>
      <c r="AA4" s="390"/>
    </row>
    <row r="5" spans="1:28" ht="27" customHeight="1" x14ac:dyDescent="0.25">
      <c r="A5" s="391"/>
      <c r="B5" s="391"/>
      <c r="C5" s="391"/>
      <c r="D5" s="391"/>
      <c r="E5" s="392"/>
      <c r="F5" s="391"/>
      <c r="G5" s="391"/>
      <c r="H5" s="391"/>
      <c r="I5" s="414"/>
      <c r="J5" s="397" t="s">
        <v>3</v>
      </c>
      <c r="K5" s="394">
        <v>2018</v>
      </c>
      <c r="L5" s="395"/>
      <c r="M5" s="395"/>
      <c r="N5" s="395"/>
      <c r="O5" s="395"/>
      <c r="P5" s="395"/>
      <c r="Q5" s="395"/>
      <c r="R5" s="395"/>
      <c r="S5" s="395"/>
      <c r="T5" s="395"/>
      <c r="U5" s="395"/>
      <c r="V5" s="395"/>
      <c r="W5" s="395"/>
      <c r="X5" s="396"/>
      <c r="Y5" s="3"/>
      <c r="Z5" s="189"/>
      <c r="AA5" s="394" t="s">
        <v>2</v>
      </c>
    </row>
    <row r="6" spans="1:28" ht="46.5" customHeight="1" x14ac:dyDescent="0.25">
      <c r="A6" s="391"/>
      <c r="B6" s="391"/>
      <c r="C6" s="391"/>
      <c r="D6" s="391"/>
      <c r="E6" s="392"/>
      <c r="F6" s="391"/>
      <c r="G6" s="391"/>
      <c r="H6" s="391"/>
      <c r="I6" s="414"/>
      <c r="J6" s="398"/>
      <c r="K6" s="394" t="s">
        <v>4</v>
      </c>
      <c r="L6" s="395"/>
      <c r="M6" s="396"/>
      <c r="N6" s="394" t="s">
        <v>5</v>
      </c>
      <c r="O6" s="395"/>
      <c r="P6" s="396"/>
      <c r="Q6" s="394" t="s">
        <v>6</v>
      </c>
      <c r="R6" s="395"/>
      <c r="S6" s="396"/>
      <c r="T6" s="394" t="s">
        <v>7</v>
      </c>
      <c r="U6" s="395"/>
      <c r="V6" s="396"/>
      <c r="W6" s="394" t="s">
        <v>8</v>
      </c>
      <c r="X6" s="395"/>
      <c r="Y6" s="396"/>
      <c r="Z6" s="189"/>
      <c r="AA6" s="394"/>
    </row>
    <row r="7" spans="1:28" ht="52.5" customHeight="1" x14ac:dyDescent="0.25">
      <c r="A7" s="391"/>
      <c r="B7" s="391"/>
      <c r="C7" s="391"/>
      <c r="D7" s="391"/>
      <c r="E7" s="390"/>
      <c r="F7" s="393"/>
      <c r="G7" s="391"/>
      <c r="H7" s="391"/>
      <c r="I7" s="398"/>
      <c r="J7" s="4"/>
      <c r="K7" s="5" t="s">
        <v>9</v>
      </c>
      <c r="L7" s="5" t="s">
        <v>10</v>
      </c>
      <c r="M7" s="5" t="s">
        <v>11</v>
      </c>
      <c r="N7" s="5" t="s">
        <v>9</v>
      </c>
      <c r="O7" s="5" t="s">
        <v>10</v>
      </c>
      <c r="P7" s="5" t="s">
        <v>11</v>
      </c>
      <c r="Q7" s="5" t="s">
        <v>9</v>
      </c>
      <c r="R7" s="5" t="s">
        <v>10</v>
      </c>
      <c r="S7" s="5" t="s">
        <v>11</v>
      </c>
      <c r="T7" s="5" t="s">
        <v>9</v>
      </c>
      <c r="U7" s="5" t="s">
        <v>10</v>
      </c>
      <c r="V7" s="5" t="s">
        <v>11</v>
      </c>
      <c r="W7" s="5" t="s">
        <v>9</v>
      </c>
      <c r="X7" s="6" t="s">
        <v>10</v>
      </c>
      <c r="Y7" s="5" t="s">
        <v>11</v>
      </c>
      <c r="Z7" s="6" t="s">
        <v>712</v>
      </c>
      <c r="AA7" s="6"/>
    </row>
    <row r="8" spans="1:28" ht="189" customHeight="1" x14ac:dyDescent="0.25">
      <c r="A8" s="63" t="s">
        <v>19</v>
      </c>
      <c r="B8" s="459" t="s">
        <v>18</v>
      </c>
      <c r="C8" s="51"/>
      <c r="D8" s="462" t="s">
        <v>20</v>
      </c>
      <c r="E8" s="411" t="s">
        <v>22</v>
      </c>
      <c r="F8" s="93" t="s">
        <v>25</v>
      </c>
      <c r="G8" s="37" t="s">
        <v>26</v>
      </c>
      <c r="H8" s="238" t="s">
        <v>29</v>
      </c>
      <c r="I8" s="202" t="s">
        <v>39</v>
      </c>
      <c r="J8" s="239" t="s">
        <v>585</v>
      </c>
      <c r="K8" s="142">
        <v>1</v>
      </c>
      <c r="L8" s="142">
        <v>1</v>
      </c>
      <c r="M8" s="145">
        <v>1</v>
      </c>
      <c r="N8" s="141">
        <v>0</v>
      </c>
      <c r="O8" s="240">
        <v>0</v>
      </c>
      <c r="P8" s="145" t="s">
        <v>610</v>
      </c>
      <c r="Q8" s="142">
        <v>0</v>
      </c>
      <c r="R8" s="142">
        <v>0</v>
      </c>
      <c r="S8" s="140" t="s">
        <v>610</v>
      </c>
      <c r="T8" s="142">
        <v>1</v>
      </c>
      <c r="U8" s="142">
        <v>1</v>
      </c>
      <c r="V8" s="140">
        <v>1</v>
      </c>
      <c r="W8" s="142">
        <v>2</v>
      </c>
      <c r="X8" s="142">
        <v>2</v>
      </c>
      <c r="Y8" s="140">
        <f>X8/W8</f>
        <v>1</v>
      </c>
      <c r="Z8" s="140" t="s">
        <v>713</v>
      </c>
      <c r="AA8" s="7"/>
    </row>
    <row r="9" spans="1:28" ht="201" customHeight="1" x14ac:dyDescent="0.25">
      <c r="A9" s="64" t="s">
        <v>19</v>
      </c>
      <c r="B9" s="460"/>
      <c r="C9" s="51"/>
      <c r="D9" s="462"/>
      <c r="E9" s="411"/>
      <c r="F9" s="351" t="s">
        <v>25</v>
      </c>
      <c r="G9" s="37" t="s">
        <v>26</v>
      </c>
      <c r="H9" s="238" t="s">
        <v>30</v>
      </c>
      <c r="I9" s="202" t="s">
        <v>586</v>
      </c>
      <c r="J9" s="239" t="s">
        <v>587</v>
      </c>
      <c r="K9" s="142">
        <v>0</v>
      </c>
      <c r="L9" s="142">
        <v>0</v>
      </c>
      <c r="M9" s="145" t="s">
        <v>610</v>
      </c>
      <c r="N9" s="141">
        <v>0</v>
      </c>
      <c r="O9" s="240">
        <v>0</v>
      </c>
      <c r="P9" s="145" t="s">
        <v>610</v>
      </c>
      <c r="Q9" s="142">
        <v>0</v>
      </c>
      <c r="R9" s="142">
        <v>0</v>
      </c>
      <c r="S9" s="140" t="s">
        <v>610</v>
      </c>
      <c r="T9" s="142">
        <v>1</v>
      </c>
      <c r="U9" s="142">
        <v>1</v>
      </c>
      <c r="V9" s="140">
        <v>1</v>
      </c>
      <c r="W9" s="142">
        <v>1</v>
      </c>
      <c r="X9" s="142">
        <v>1</v>
      </c>
      <c r="Y9" s="140">
        <f t="shared" ref="Y9:Y61" si="0">X9/W9</f>
        <v>1</v>
      </c>
      <c r="Z9" s="140" t="s">
        <v>714</v>
      </c>
      <c r="AA9" s="7"/>
    </row>
    <row r="10" spans="1:28" ht="177" customHeight="1" x14ac:dyDescent="0.25">
      <c r="A10" s="64" t="s">
        <v>19</v>
      </c>
      <c r="B10" s="460"/>
      <c r="C10" s="51"/>
      <c r="D10" s="462"/>
      <c r="E10" s="411"/>
      <c r="F10" s="351" t="s">
        <v>25</v>
      </c>
      <c r="G10" s="37" t="s">
        <v>26</v>
      </c>
      <c r="H10" s="238" t="s">
        <v>31</v>
      </c>
      <c r="I10" s="202" t="s">
        <v>40</v>
      </c>
      <c r="J10" s="239" t="s">
        <v>588</v>
      </c>
      <c r="K10" s="141">
        <v>1</v>
      </c>
      <c r="L10" s="190">
        <v>1</v>
      </c>
      <c r="M10" s="145">
        <f>+L10/K10</f>
        <v>1</v>
      </c>
      <c r="N10" s="141">
        <v>2</v>
      </c>
      <c r="O10" s="141">
        <v>2</v>
      </c>
      <c r="P10" s="145">
        <f>O10/N10</f>
        <v>1</v>
      </c>
      <c r="Q10" s="141">
        <v>2</v>
      </c>
      <c r="R10" s="141">
        <v>0</v>
      </c>
      <c r="S10" s="140">
        <f>+R10/Q10</f>
        <v>0</v>
      </c>
      <c r="T10" s="141">
        <v>1</v>
      </c>
      <c r="U10" s="190">
        <v>3</v>
      </c>
      <c r="V10" s="140">
        <v>1</v>
      </c>
      <c r="W10" s="141">
        <v>6</v>
      </c>
      <c r="X10" s="190">
        <v>6</v>
      </c>
      <c r="Y10" s="140">
        <f t="shared" si="0"/>
        <v>1</v>
      </c>
      <c r="Z10" s="140" t="s">
        <v>715</v>
      </c>
      <c r="AA10" s="7"/>
    </row>
    <row r="11" spans="1:28" ht="150" customHeight="1" x14ac:dyDescent="0.25">
      <c r="A11" s="64" t="s">
        <v>19</v>
      </c>
      <c r="B11" s="460"/>
      <c r="C11" s="51"/>
      <c r="D11" s="462"/>
      <c r="E11" s="411"/>
      <c r="F11" s="351" t="s">
        <v>25</v>
      </c>
      <c r="G11" s="37" t="s">
        <v>26</v>
      </c>
      <c r="H11" s="238" t="s">
        <v>38</v>
      </c>
      <c r="I11" s="202" t="s">
        <v>589</v>
      </c>
      <c r="J11" s="239" t="s">
        <v>590</v>
      </c>
      <c r="K11" s="142">
        <v>0</v>
      </c>
      <c r="L11" s="142">
        <v>0</v>
      </c>
      <c r="M11" s="145" t="s">
        <v>610</v>
      </c>
      <c r="N11" s="141">
        <v>2</v>
      </c>
      <c r="O11" s="241">
        <v>2</v>
      </c>
      <c r="P11" s="145">
        <f t="shared" ref="P11:P17" si="1">O11/N11</f>
        <v>1</v>
      </c>
      <c r="Q11" s="142">
        <v>0</v>
      </c>
      <c r="R11" s="142">
        <v>0</v>
      </c>
      <c r="S11" s="140" t="s">
        <v>610</v>
      </c>
      <c r="T11" s="142">
        <v>0</v>
      </c>
      <c r="U11" s="142">
        <v>0</v>
      </c>
      <c r="V11" s="140" t="s">
        <v>610</v>
      </c>
      <c r="W11" s="142">
        <v>2</v>
      </c>
      <c r="X11" s="142">
        <v>2</v>
      </c>
      <c r="Y11" s="140">
        <f t="shared" si="0"/>
        <v>1</v>
      </c>
      <c r="Z11" s="140" t="s">
        <v>716</v>
      </c>
      <c r="AA11" s="7"/>
    </row>
    <row r="12" spans="1:28" ht="195" customHeight="1" x14ac:dyDescent="0.25">
      <c r="A12" s="64" t="s">
        <v>19</v>
      </c>
      <c r="B12" s="460"/>
      <c r="C12" s="51"/>
      <c r="D12" s="463" t="s">
        <v>21</v>
      </c>
      <c r="E12" s="408" t="s">
        <v>22</v>
      </c>
      <c r="F12" s="351" t="s">
        <v>25</v>
      </c>
      <c r="G12" s="37" t="s">
        <v>26</v>
      </c>
      <c r="H12" s="238" t="s">
        <v>32</v>
      </c>
      <c r="I12" s="202" t="s">
        <v>46</v>
      </c>
      <c r="J12" s="239" t="s">
        <v>591</v>
      </c>
      <c r="K12" s="140">
        <v>0</v>
      </c>
      <c r="L12" s="140">
        <v>0</v>
      </c>
      <c r="M12" s="145" t="s">
        <v>610</v>
      </c>
      <c r="N12" s="242">
        <v>0.05</v>
      </c>
      <c r="O12" s="140">
        <v>0.05</v>
      </c>
      <c r="P12" s="145">
        <f t="shared" si="1"/>
        <v>1</v>
      </c>
      <c r="Q12" s="144">
        <v>0.1</v>
      </c>
      <c r="R12" s="144">
        <v>0.66</v>
      </c>
      <c r="S12" s="140">
        <v>1</v>
      </c>
      <c r="T12" s="144">
        <v>0.85</v>
      </c>
      <c r="U12" s="140">
        <v>0.28999999999999998</v>
      </c>
      <c r="V12" s="140">
        <f>U12/T12</f>
        <v>0.3411764705882353</v>
      </c>
      <c r="W12" s="144">
        <v>1</v>
      </c>
      <c r="X12" s="144">
        <v>1</v>
      </c>
      <c r="Y12" s="140">
        <v>1</v>
      </c>
      <c r="Z12" s="140" t="s">
        <v>717</v>
      </c>
      <c r="AA12" s="7"/>
    </row>
    <row r="13" spans="1:28" ht="213" customHeight="1" x14ac:dyDescent="0.25">
      <c r="A13" s="64" t="s">
        <v>19</v>
      </c>
      <c r="B13" s="460"/>
      <c r="C13" s="51"/>
      <c r="D13" s="464"/>
      <c r="E13" s="409"/>
      <c r="F13" s="351" t="s">
        <v>25</v>
      </c>
      <c r="G13" s="37" t="s">
        <v>26</v>
      </c>
      <c r="H13" s="238" t="s">
        <v>583</v>
      </c>
      <c r="I13" s="202" t="s">
        <v>41</v>
      </c>
      <c r="J13" s="239" t="s">
        <v>724</v>
      </c>
      <c r="K13" s="142">
        <v>0</v>
      </c>
      <c r="L13" s="142">
        <v>1</v>
      </c>
      <c r="M13" s="145" t="s">
        <v>610</v>
      </c>
      <c r="N13" s="141">
        <v>1</v>
      </c>
      <c r="O13" s="241">
        <v>1</v>
      </c>
      <c r="P13" s="145">
        <f t="shared" si="1"/>
        <v>1</v>
      </c>
      <c r="Q13" s="147">
        <v>1</v>
      </c>
      <c r="R13" s="142">
        <v>0</v>
      </c>
      <c r="S13" s="140">
        <v>0</v>
      </c>
      <c r="T13" s="142">
        <v>1</v>
      </c>
      <c r="U13" s="142">
        <v>2</v>
      </c>
      <c r="V13" s="140">
        <v>1</v>
      </c>
      <c r="W13" s="142">
        <v>3</v>
      </c>
      <c r="X13" s="142">
        <v>4</v>
      </c>
      <c r="Y13" s="140">
        <v>1</v>
      </c>
      <c r="Z13" s="140" t="s">
        <v>718</v>
      </c>
      <c r="AA13" s="7"/>
    </row>
    <row r="14" spans="1:28" ht="171" customHeight="1" x14ac:dyDescent="0.25">
      <c r="A14" s="64" t="s">
        <v>19</v>
      </c>
      <c r="B14" s="460"/>
      <c r="C14" s="51"/>
      <c r="D14" s="464"/>
      <c r="E14" s="409"/>
      <c r="F14" s="351" t="s">
        <v>25</v>
      </c>
      <c r="G14" s="37" t="s">
        <v>26</v>
      </c>
      <c r="H14" s="238" t="s">
        <v>33</v>
      </c>
      <c r="I14" s="202" t="s">
        <v>42</v>
      </c>
      <c r="J14" s="239" t="s">
        <v>592</v>
      </c>
      <c r="K14" s="142">
        <v>1</v>
      </c>
      <c r="L14" s="142">
        <v>1</v>
      </c>
      <c r="M14" s="145">
        <v>1</v>
      </c>
      <c r="N14" s="141">
        <v>1</v>
      </c>
      <c r="O14" s="141">
        <v>1</v>
      </c>
      <c r="P14" s="145">
        <f t="shared" si="1"/>
        <v>1</v>
      </c>
      <c r="Q14" s="142">
        <v>1</v>
      </c>
      <c r="R14" s="142">
        <v>1</v>
      </c>
      <c r="S14" s="140">
        <v>1</v>
      </c>
      <c r="T14" s="142">
        <v>1</v>
      </c>
      <c r="U14" s="142">
        <v>1</v>
      </c>
      <c r="V14" s="140">
        <v>1</v>
      </c>
      <c r="W14" s="142">
        <v>4</v>
      </c>
      <c r="X14" s="142">
        <v>4</v>
      </c>
      <c r="Y14" s="140">
        <f t="shared" si="0"/>
        <v>1</v>
      </c>
      <c r="Z14" s="140" t="s">
        <v>718</v>
      </c>
      <c r="AA14" s="7"/>
    </row>
    <row r="15" spans="1:28" ht="192" customHeight="1" x14ac:dyDescent="0.25">
      <c r="A15" s="64" t="s">
        <v>19</v>
      </c>
      <c r="B15" s="460"/>
      <c r="C15" s="51"/>
      <c r="D15" s="464"/>
      <c r="E15" s="409"/>
      <c r="F15" s="351" t="s">
        <v>25</v>
      </c>
      <c r="G15" s="37" t="s">
        <v>26</v>
      </c>
      <c r="H15" s="238" t="s">
        <v>34</v>
      </c>
      <c r="I15" s="202" t="s">
        <v>43</v>
      </c>
      <c r="J15" s="239" t="s">
        <v>593</v>
      </c>
      <c r="K15" s="141">
        <v>2</v>
      </c>
      <c r="L15" s="141">
        <v>2</v>
      </c>
      <c r="M15" s="145">
        <f>+L15/K15</f>
        <v>1</v>
      </c>
      <c r="N15" s="141">
        <v>3</v>
      </c>
      <c r="O15" s="241">
        <v>3</v>
      </c>
      <c r="P15" s="145">
        <f t="shared" si="1"/>
        <v>1</v>
      </c>
      <c r="Q15" s="141">
        <v>3</v>
      </c>
      <c r="R15" s="141">
        <v>3</v>
      </c>
      <c r="S15" s="140">
        <v>1</v>
      </c>
      <c r="T15" s="141">
        <v>2</v>
      </c>
      <c r="U15" s="190">
        <v>2</v>
      </c>
      <c r="V15" s="140">
        <v>1</v>
      </c>
      <c r="W15" s="141">
        <v>10</v>
      </c>
      <c r="X15" s="190">
        <v>10</v>
      </c>
      <c r="Y15" s="140">
        <f t="shared" si="0"/>
        <v>1</v>
      </c>
      <c r="Z15" s="140" t="s">
        <v>719</v>
      </c>
      <c r="AA15" s="7"/>
    </row>
    <row r="16" spans="1:28" s="10" customFormat="1" ht="228" customHeight="1" x14ac:dyDescent="0.25">
      <c r="A16" s="64" t="s">
        <v>19</v>
      </c>
      <c r="B16" s="460"/>
      <c r="C16" s="52"/>
      <c r="D16" s="464"/>
      <c r="E16" s="409"/>
      <c r="F16" s="351" t="s">
        <v>25</v>
      </c>
      <c r="G16" s="37" t="s">
        <v>26</v>
      </c>
      <c r="H16" s="33" t="s">
        <v>584</v>
      </c>
      <c r="I16" s="8" t="s">
        <v>594</v>
      </c>
      <c r="J16" s="9" t="s">
        <v>595</v>
      </c>
      <c r="K16" s="142">
        <v>0</v>
      </c>
      <c r="L16" s="142">
        <v>0</v>
      </c>
      <c r="M16" s="145" t="s">
        <v>610</v>
      </c>
      <c r="N16" s="141">
        <v>1</v>
      </c>
      <c r="O16" s="241">
        <v>1</v>
      </c>
      <c r="P16" s="145">
        <f t="shared" si="1"/>
        <v>1</v>
      </c>
      <c r="Q16" s="142">
        <v>0</v>
      </c>
      <c r="R16" s="142">
        <v>0</v>
      </c>
      <c r="S16" s="140" t="s">
        <v>610</v>
      </c>
      <c r="T16" s="142">
        <v>1</v>
      </c>
      <c r="U16" s="142">
        <v>1</v>
      </c>
      <c r="V16" s="140">
        <v>1</v>
      </c>
      <c r="W16" s="142">
        <v>2</v>
      </c>
      <c r="X16" s="142">
        <v>2</v>
      </c>
      <c r="Y16" s="140">
        <f t="shared" si="0"/>
        <v>1</v>
      </c>
      <c r="Z16" s="140" t="s">
        <v>720</v>
      </c>
      <c r="AA16" s="7"/>
    </row>
    <row r="17" spans="1:27" ht="228" customHeight="1" x14ac:dyDescent="0.25">
      <c r="A17" s="64" t="s">
        <v>19</v>
      </c>
      <c r="B17" s="460"/>
      <c r="C17" s="53"/>
      <c r="D17" s="464"/>
      <c r="E17" s="409"/>
      <c r="F17" s="351" t="s">
        <v>25</v>
      </c>
      <c r="G17" s="37" t="s">
        <v>26</v>
      </c>
      <c r="H17" s="243" t="s">
        <v>35</v>
      </c>
      <c r="I17" s="244" t="s">
        <v>596</v>
      </c>
      <c r="J17" s="244" t="s">
        <v>597</v>
      </c>
      <c r="K17" s="197">
        <v>1</v>
      </c>
      <c r="L17" s="245">
        <v>1</v>
      </c>
      <c r="M17" s="145">
        <v>1</v>
      </c>
      <c r="N17" s="146">
        <v>1</v>
      </c>
      <c r="O17" s="141">
        <v>1</v>
      </c>
      <c r="P17" s="145">
        <f t="shared" si="1"/>
        <v>1</v>
      </c>
      <c r="Q17" s="146">
        <v>1</v>
      </c>
      <c r="R17" s="146">
        <v>1</v>
      </c>
      <c r="S17" s="140">
        <v>1</v>
      </c>
      <c r="T17" s="146">
        <v>1</v>
      </c>
      <c r="U17" s="146">
        <v>1</v>
      </c>
      <c r="V17" s="140">
        <v>1</v>
      </c>
      <c r="W17" s="146">
        <v>2</v>
      </c>
      <c r="X17" s="191">
        <v>2</v>
      </c>
      <c r="Y17" s="140">
        <f t="shared" si="0"/>
        <v>1</v>
      </c>
      <c r="Z17" s="192" t="s">
        <v>721</v>
      </c>
      <c r="AA17" s="71"/>
    </row>
    <row r="18" spans="1:27" s="11" customFormat="1" ht="228" customHeight="1" x14ac:dyDescent="0.25">
      <c r="A18" s="64" t="s">
        <v>19</v>
      </c>
      <c r="B18" s="460"/>
      <c r="C18" s="54"/>
      <c r="D18" s="464"/>
      <c r="E18" s="410"/>
      <c r="F18" s="351" t="s">
        <v>25</v>
      </c>
      <c r="G18" s="37" t="s">
        <v>26</v>
      </c>
      <c r="H18" s="246" t="s">
        <v>36</v>
      </c>
      <c r="I18" s="9" t="s">
        <v>45</v>
      </c>
      <c r="J18" s="247" t="s">
        <v>600</v>
      </c>
      <c r="K18" s="197">
        <v>60</v>
      </c>
      <c r="L18" s="248">
        <v>90</v>
      </c>
      <c r="M18" s="145" t="s">
        <v>608</v>
      </c>
      <c r="N18" s="147">
        <v>60</v>
      </c>
      <c r="O18" s="147">
        <v>142</v>
      </c>
      <c r="P18" s="145" t="s">
        <v>609</v>
      </c>
      <c r="Q18" s="147">
        <v>60</v>
      </c>
      <c r="R18" s="147">
        <v>122</v>
      </c>
      <c r="S18" s="140">
        <v>1</v>
      </c>
      <c r="T18" s="147">
        <v>60</v>
      </c>
      <c r="U18" s="147">
        <v>161</v>
      </c>
      <c r="V18" s="140">
        <v>1</v>
      </c>
      <c r="W18" s="147">
        <v>240</v>
      </c>
      <c r="X18" s="147">
        <f>+L18+O18+R18+U18</f>
        <v>515</v>
      </c>
      <c r="Y18" s="140">
        <v>1</v>
      </c>
      <c r="Z18" s="193" t="s">
        <v>722</v>
      </c>
      <c r="AA18" s="72">
        <v>2</v>
      </c>
    </row>
    <row r="19" spans="1:27" ht="228" customHeight="1" x14ac:dyDescent="0.25">
      <c r="A19" s="64" t="s">
        <v>19</v>
      </c>
      <c r="B19" s="460"/>
      <c r="C19" s="54"/>
      <c r="D19" s="464"/>
      <c r="E19" s="94" t="s">
        <v>24</v>
      </c>
      <c r="F19" s="351" t="s">
        <v>25</v>
      </c>
      <c r="G19" s="37" t="s">
        <v>26</v>
      </c>
      <c r="H19" s="246" t="s">
        <v>37</v>
      </c>
      <c r="I19" s="9" t="s">
        <v>598</v>
      </c>
      <c r="J19" s="247" t="s">
        <v>599</v>
      </c>
      <c r="K19" s="197">
        <v>0</v>
      </c>
      <c r="L19" s="249">
        <v>0</v>
      </c>
      <c r="M19" s="145" t="s">
        <v>610</v>
      </c>
      <c r="N19" s="146">
        <v>1</v>
      </c>
      <c r="O19" s="146">
        <v>1</v>
      </c>
      <c r="P19" s="145">
        <v>1</v>
      </c>
      <c r="Q19" s="146">
        <v>0</v>
      </c>
      <c r="R19" s="191">
        <v>0</v>
      </c>
      <c r="S19" s="140" t="s">
        <v>610</v>
      </c>
      <c r="T19" s="146">
        <v>1</v>
      </c>
      <c r="U19" s="191">
        <v>1</v>
      </c>
      <c r="V19" s="140">
        <v>1</v>
      </c>
      <c r="W19" s="146">
        <v>2</v>
      </c>
      <c r="X19" s="191">
        <v>2</v>
      </c>
      <c r="Y19" s="140">
        <f t="shared" si="0"/>
        <v>1</v>
      </c>
      <c r="Z19" s="193" t="s">
        <v>723</v>
      </c>
      <c r="AA19" s="73"/>
    </row>
    <row r="20" spans="1:27" ht="228" customHeight="1" thickBot="1" x14ac:dyDescent="0.3">
      <c r="A20" s="64" t="s">
        <v>19</v>
      </c>
      <c r="B20" s="460"/>
      <c r="C20" s="55"/>
      <c r="D20" s="399" t="s">
        <v>47</v>
      </c>
      <c r="E20" s="56" t="s">
        <v>48</v>
      </c>
      <c r="F20" s="136" t="s">
        <v>84</v>
      </c>
      <c r="G20" s="37" t="s">
        <v>26</v>
      </c>
      <c r="H20" s="250" t="s">
        <v>49</v>
      </c>
      <c r="I20" s="251" t="s">
        <v>44</v>
      </c>
      <c r="J20" s="252" t="s">
        <v>63</v>
      </c>
      <c r="K20" s="197">
        <v>1</v>
      </c>
      <c r="L20" s="248">
        <v>1</v>
      </c>
      <c r="M20" s="145">
        <v>1</v>
      </c>
      <c r="N20" s="245">
        <v>1</v>
      </c>
      <c r="O20" s="245">
        <v>1</v>
      </c>
      <c r="P20" s="145">
        <f t="shared" ref="P20:P25" si="2">+O20/N20</f>
        <v>1</v>
      </c>
      <c r="Q20" s="146">
        <v>1</v>
      </c>
      <c r="R20" s="147">
        <v>1</v>
      </c>
      <c r="S20" s="140">
        <v>1</v>
      </c>
      <c r="T20" s="147">
        <v>1</v>
      </c>
      <c r="U20" s="147">
        <v>1</v>
      </c>
      <c r="V20" s="140">
        <v>1</v>
      </c>
      <c r="W20" s="147">
        <v>4</v>
      </c>
      <c r="X20" s="147">
        <v>4</v>
      </c>
      <c r="Y20" s="140">
        <f t="shared" si="0"/>
        <v>1</v>
      </c>
      <c r="Z20" s="194" t="s">
        <v>725</v>
      </c>
      <c r="AA20" s="74"/>
    </row>
    <row r="21" spans="1:27" ht="228" customHeight="1" x14ac:dyDescent="0.25">
      <c r="A21" s="64" t="s">
        <v>19</v>
      </c>
      <c r="B21" s="460"/>
      <c r="C21" s="57"/>
      <c r="D21" s="400"/>
      <c r="E21" s="58" t="s">
        <v>24</v>
      </c>
      <c r="F21" s="352" t="s">
        <v>84</v>
      </c>
      <c r="G21" s="37" t="s">
        <v>26</v>
      </c>
      <c r="H21" s="253" t="s">
        <v>50</v>
      </c>
      <c r="I21" s="75" t="s">
        <v>64</v>
      </c>
      <c r="J21" s="12" t="s">
        <v>65</v>
      </c>
      <c r="K21" s="197">
        <v>1</v>
      </c>
      <c r="L21" s="248">
        <v>1</v>
      </c>
      <c r="M21" s="145">
        <v>1</v>
      </c>
      <c r="N21" s="245">
        <v>1</v>
      </c>
      <c r="O21" s="245">
        <v>1</v>
      </c>
      <c r="P21" s="145">
        <f t="shared" si="2"/>
        <v>1</v>
      </c>
      <c r="Q21" s="146">
        <v>1</v>
      </c>
      <c r="R21" s="147">
        <v>1</v>
      </c>
      <c r="S21" s="140">
        <v>1</v>
      </c>
      <c r="T21" s="148">
        <v>1</v>
      </c>
      <c r="U21" s="147">
        <v>1</v>
      </c>
      <c r="V21" s="140">
        <v>1</v>
      </c>
      <c r="W21" s="148">
        <v>4</v>
      </c>
      <c r="X21" s="147">
        <v>4</v>
      </c>
      <c r="Y21" s="140">
        <f t="shared" si="0"/>
        <v>1</v>
      </c>
      <c r="Z21" s="206" t="s">
        <v>726</v>
      </c>
      <c r="AA21" s="76"/>
    </row>
    <row r="22" spans="1:27" ht="228" customHeight="1" x14ac:dyDescent="0.25">
      <c r="A22" s="64" t="s">
        <v>19</v>
      </c>
      <c r="B22" s="460"/>
      <c r="C22" s="59"/>
      <c r="D22" s="400"/>
      <c r="E22" s="455"/>
      <c r="F22" s="352" t="s">
        <v>84</v>
      </c>
      <c r="G22" s="37" t="s">
        <v>26</v>
      </c>
      <c r="H22" s="254" t="s">
        <v>51</v>
      </c>
      <c r="I22" s="26" t="s">
        <v>66</v>
      </c>
      <c r="J22" s="8" t="s">
        <v>67</v>
      </c>
      <c r="K22" s="197">
        <v>0</v>
      </c>
      <c r="L22" s="248">
        <v>1</v>
      </c>
      <c r="M22" s="145" t="s">
        <v>610</v>
      </c>
      <c r="N22" s="248">
        <v>1</v>
      </c>
      <c r="O22" s="248">
        <v>0</v>
      </c>
      <c r="P22" s="145">
        <f t="shared" si="2"/>
        <v>0</v>
      </c>
      <c r="Q22" s="146">
        <v>0</v>
      </c>
      <c r="R22" s="148">
        <v>1</v>
      </c>
      <c r="S22" s="140" t="s">
        <v>610</v>
      </c>
      <c r="T22" s="148">
        <v>1</v>
      </c>
      <c r="U22" s="147">
        <v>1</v>
      </c>
      <c r="V22" s="140">
        <v>1</v>
      </c>
      <c r="W22" s="148">
        <v>2</v>
      </c>
      <c r="X22" s="147">
        <v>3</v>
      </c>
      <c r="Y22" s="140">
        <v>1</v>
      </c>
      <c r="Z22" s="140" t="s">
        <v>727</v>
      </c>
      <c r="AA22" s="78"/>
    </row>
    <row r="23" spans="1:27" ht="228" customHeight="1" x14ac:dyDescent="0.25">
      <c r="A23" s="64" t="s">
        <v>19</v>
      </c>
      <c r="B23" s="460"/>
      <c r="C23" s="59"/>
      <c r="D23" s="400"/>
      <c r="E23" s="456"/>
      <c r="F23" s="352" t="s">
        <v>84</v>
      </c>
      <c r="G23" s="37" t="s">
        <v>26</v>
      </c>
      <c r="H23" s="254" t="s">
        <v>52</v>
      </c>
      <c r="I23" s="26" t="s">
        <v>64</v>
      </c>
      <c r="J23" s="8" t="s">
        <v>68</v>
      </c>
      <c r="K23" s="197">
        <v>0</v>
      </c>
      <c r="L23" s="248">
        <v>0</v>
      </c>
      <c r="M23" s="145" t="s">
        <v>610</v>
      </c>
      <c r="N23" s="248">
        <v>1</v>
      </c>
      <c r="O23" s="248">
        <v>1</v>
      </c>
      <c r="P23" s="145">
        <f t="shared" si="2"/>
        <v>1</v>
      </c>
      <c r="Q23" s="146">
        <v>0</v>
      </c>
      <c r="R23" s="148">
        <v>0</v>
      </c>
      <c r="S23" s="140" t="s">
        <v>610</v>
      </c>
      <c r="T23" s="148">
        <v>1</v>
      </c>
      <c r="U23" s="147">
        <v>1</v>
      </c>
      <c r="V23" s="140">
        <v>1</v>
      </c>
      <c r="W23" s="196">
        <v>2</v>
      </c>
      <c r="X23" s="147">
        <v>2</v>
      </c>
      <c r="Y23" s="140">
        <f t="shared" si="0"/>
        <v>1</v>
      </c>
      <c r="Z23" s="140" t="s">
        <v>728</v>
      </c>
      <c r="AA23" s="77"/>
    </row>
    <row r="24" spans="1:27" ht="336.75" customHeight="1" x14ac:dyDescent="0.25">
      <c r="A24" s="64" t="s">
        <v>19</v>
      </c>
      <c r="B24" s="460"/>
      <c r="C24" s="60"/>
      <c r="D24" s="400"/>
      <c r="E24" s="456"/>
      <c r="F24" s="352" t="s">
        <v>84</v>
      </c>
      <c r="G24" s="37" t="s">
        <v>26</v>
      </c>
      <c r="H24" s="255" t="s">
        <v>53</v>
      </c>
      <c r="I24" s="256" t="s">
        <v>69</v>
      </c>
      <c r="J24" s="202" t="s">
        <v>70</v>
      </c>
      <c r="K24" s="197">
        <v>0</v>
      </c>
      <c r="L24" s="248">
        <v>0</v>
      </c>
      <c r="M24" s="145" t="s">
        <v>610</v>
      </c>
      <c r="N24" s="197">
        <v>0</v>
      </c>
      <c r="O24" s="248">
        <v>1</v>
      </c>
      <c r="P24" s="145" t="s">
        <v>610</v>
      </c>
      <c r="Q24" s="146">
        <v>0</v>
      </c>
      <c r="R24" s="147">
        <v>0</v>
      </c>
      <c r="S24" s="140" t="s">
        <v>610</v>
      </c>
      <c r="T24" s="148">
        <v>1</v>
      </c>
      <c r="U24" s="147">
        <v>1</v>
      </c>
      <c r="V24" s="140">
        <v>1</v>
      </c>
      <c r="W24" s="148">
        <v>1</v>
      </c>
      <c r="X24" s="147">
        <v>1</v>
      </c>
      <c r="Y24" s="140">
        <f t="shared" si="0"/>
        <v>1</v>
      </c>
      <c r="Z24" s="205" t="s">
        <v>729</v>
      </c>
      <c r="AA24" s="79"/>
    </row>
    <row r="25" spans="1:27" ht="228" customHeight="1" x14ac:dyDescent="0.25">
      <c r="A25" s="64" t="s">
        <v>19</v>
      </c>
      <c r="B25" s="460"/>
      <c r="C25" s="59"/>
      <c r="D25" s="400"/>
      <c r="E25" s="456"/>
      <c r="F25" s="352" t="s">
        <v>84</v>
      </c>
      <c r="G25" s="37" t="s">
        <v>26</v>
      </c>
      <c r="H25" s="254" t="s">
        <v>54</v>
      </c>
      <c r="I25" s="26" t="s">
        <v>71</v>
      </c>
      <c r="J25" s="26" t="s">
        <v>72</v>
      </c>
      <c r="K25" s="197">
        <v>3</v>
      </c>
      <c r="L25" s="197">
        <v>3</v>
      </c>
      <c r="M25" s="145">
        <v>1</v>
      </c>
      <c r="N25" s="245">
        <v>3</v>
      </c>
      <c r="O25" s="197">
        <v>3</v>
      </c>
      <c r="P25" s="145">
        <f t="shared" si="2"/>
        <v>1</v>
      </c>
      <c r="Q25" s="146">
        <v>3</v>
      </c>
      <c r="R25" s="146">
        <v>3</v>
      </c>
      <c r="S25" s="140">
        <v>1</v>
      </c>
      <c r="T25" s="146">
        <v>3</v>
      </c>
      <c r="U25" s="146">
        <v>3</v>
      </c>
      <c r="V25" s="140">
        <v>1</v>
      </c>
      <c r="W25" s="146">
        <v>12</v>
      </c>
      <c r="X25" s="146">
        <v>12</v>
      </c>
      <c r="Y25" s="140">
        <f t="shared" si="0"/>
        <v>1</v>
      </c>
      <c r="Z25" s="140" t="s">
        <v>730</v>
      </c>
      <c r="AA25" s="77"/>
    </row>
    <row r="26" spans="1:27" ht="228" customHeight="1" x14ac:dyDescent="0.25">
      <c r="A26" s="64" t="s">
        <v>19</v>
      </c>
      <c r="B26" s="460"/>
      <c r="C26" s="59"/>
      <c r="D26" s="400"/>
      <c r="E26" s="456"/>
      <c r="F26" s="352" t="s">
        <v>84</v>
      </c>
      <c r="G26" s="37" t="s">
        <v>26</v>
      </c>
      <c r="H26" s="254" t="s">
        <v>55</v>
      </c>
      <c r="I26" s="26" t="s">
        <v>73</v>
      </c>
      <c r="J26" s="26" t="s">
        <v>74</v>
      </c>
      <c r="K26" s="257">
        <v>1</v>
      </c>
      <c r="L26" s="258">
        <v>1</v>
      </c>
      <c r="M26" s="145">
        <v>1</v>
      </c>
      <c r="N26" s="258">
        <v>1</v>
      </c>
      <c r="O26" s="258">
        <v>1</v>
      </c>
      <c r="P26" s="258">
        <v>1</v>
      </c>
      <c r="Q26" s="145">
        <v>1</v>
      </c>
      <c r="R26" s="149">
        <v>1</v>
      </c>
      <c r="S26" s="140">
        <v>1</v>
      </c>
      <c r="T26" s="150">
        <v>1</v>
      </c>
      <c r="U26" s="149">
        <v>1</v>
      </c>
      <c r="V26" s="140">
        <v>1</v>
      </c>
      <c r="W26" s="150">
        <v>1</v>
      </c>
      <c r="X26" s="149">
        <v>1</v>
      </c>
      <c r="Y26" s="140">
        <f t="shared" si="0"/>
        <v>1</v>
      </c>
      <c r="Z26" s="140" t="s">
        <v>731</v>
      </c>
      <c r="AA26" s="77"/>
    </row>
    <row r="27" spans="1:27" ht="228" customHeight="1" x14ac:dyDescent="0.25">
      <c r="A27" s="64" t="s">
        <v>19</v>
      </c>
      <c r="B27" s="460"/>
      <c r="C27" s="59"/>
      <c r="D27" s="400"/>
      <c r="E27" s="456"/>
      <c r="F27" s="352" t="s">
        <v>84</v>
      </c>
      <c r="G27" s="37" t="s">
        <v>26</v>
      </c>
      <c r="H27" s="254" t="s">
        <v>56</v>
      </c>
      <c r="I27" s="26" t="s">
        <v>73</v>
      </c>
      <c r="J27" s="26" t="s">
        <v>74</v>
      </c>
      <c r="K27" s="257">
        <v>1</v>
      </c>
      <c r="L27" s="258">
        <v>1</v>
      </c>
      <c r="M27" s="145">
        <v>1</v>
      </c>
      <c r="N27" s="258">
        <v>1</v>
      </c>
      <c r="O27" s="258">
        <v>1</v>
      </c>
      <c r="P27" s="258">
        <v>1</v>
      </c>
      <c r="Q27" s="145">
        <v>1</v>
      </c>
      <c r="R27" s="149">
        <v>1</v>
      </c>
      <c r="S27" s="140">
        <v>1</v>
      </c>
      <c r="T27" s="150">
        <v>1</v>
      </c>
      <c r="U27" s="149">
        <v>1</v>
      </c>
      <c r="V27" s="140">
        <v>1</v>
      </c>
      <c r="W27" s="150">
        <v>1</v>
      </c>
      <c r="X27" s="149">
        <v>1</v>
      </c>
      <c r="Y27" s="140">
        <f t="shared" si="0"/>
        <v>1</v>
      </c>
      <c r="Z27" s="140" t="s">
        <v>732</v>
      </c>
      <c r="AA27" s="77"/>
    </row>
    <row r="28" spans="1:27" ht="228" customHeight="1" x14ac:dyDescent="0.25">
      <c r="A28" s="64" t="s">
        <v>19</v>
      </c>
      <c r="B28" s="460"/>
      <c r="C28" s="59"/>
      <c r="D28" s="400"/>
      <c r="E28" s="456"/>
      <c r="F28" s="352" t="s">
        <v>84</v>
      </c>
      <c r="G28" s="37" t="s">
        <v>26</v>
      </c>
      <c r="H28" s="254" t="s">
        <v>57</v>
      </c>
      <c r="I28" s="26" t="s">
        <v>73</v>
      </c>
      <c r="J28" s="26" t="s">
        <v>74</v>
      </c>
      <c r="K28" s="257">
        <v>1</v>
      </c>
      <c r="L28" s="258">
        <v>1</v>
      </c>
      <c r="M28" s="145">
        <v>1</v>
      </c>
      <c r="N28" s="258">
        <v>1</v>
      </c>
      <c r="O28" s="258">
        <v>1</v>
      </c>
      <c r="P28" s="258">
        <v>1</v>
      </c>
      <c r="Q28" s="145">
        <v>1</v>
      </c>
      <c r="R28" s="149">
        <v>1</v>
      </c>
      <c r="S28" s="140">
        <v>1</v>
      </c>
      <c r="T28" s="150">
        <v>1</v>
      </c>
      <c r="U28" s="149">
        <v>1</v>
      </c>
      <c r="V28" s="140">
        <v>1</v>
      </c>
      <c r="W28" s="150">
        <v>1</v>
      </c>
      <c r="X28" s="149">
        <v>1</v>
      </c>
      <c r="Y28" s="140">
        <f t="shared" si="0"/>
        <v>1</v>
      </c>
      <c r="Z28" s="140" t="s">
        <v>733</v>
      </c>
      <c r="AA28" s="77"/>
    </row>
    <row r="29" spans="1:27" ht="228" customHeight="1" x14ac:dyDescent="0.25">
      <c r="A29" s="64" t="s">
        <v>19</v>
      </c>
      <c r="B29" s="460"/>
      <c r="C29" s="59"/>
      <c r="D29" s="400"/>
      <c r="E29" s="456"/>
      <c r="F29" s="352" t="s">
        <v>84</v>
      </c>
      <c r="G29" s="37" t="s">
        <v>26</v>
      </c>
      <c r="H29" s="254" t="s">
        <v>58</v>
      </c>
      <c r="I29" s="26" t="s">
        <v>73</v>
      </c>
      <c r="J29" s="26" t="s">
        <v>74</v>
      </c>
      <c r="K29" s="257">
        <v>1</v>
      </c>
      <c r="L29" s="258">
        <v>1</v>
      </c>
      <c r="M29" s="145">
        <v>1</v>
      </c>
      <c r="N29" s="258">
        <v>1</v>
      </c>
      <c r="O29" s="258">
        <v>1</v>
      </c>
      <c r="P29" s="258">
        <v>1</v>
      </c>
      <c r="Q29" s="145">
        <v>1</v>
      </c>
      <c r="R29" s="149">
        <v>1</v>
      </c>
      <c r="S29" s="140">
        <v>1</v>
      </c>
      <c r="T29" s="150">
        <v>1</v>
      </c>
      <c r="U29" s="149">
        <v>1</v>
      </c>
      <c r="V29" s="140">
        <v>1</v>
      </c>
      <c r="W29" s="150">
        <v>1</v>
      </c>
      <c r="X29" s="149">
        <v>1</v>
      </c>
      <c r="Y29" s="140">
        <f t="shared" si="0"/>
        <v>1</v>
      </c>
      <c r="Z29" s="140" t="s">
        <v>734</v>
      </c>
      <c r="AA29" s="77"/>
    </row>
    <row r="30" spans="1:27" ht="228" customHeight="1" x14ac:dyDescent="0.25">
      <c r="A30" s="64" t="s">
        <v>19</v>
      </c>
      <c r="B30" s="460"/>
      <c r="C30" s="61"/>
      <c r="D30" s="400"/>
      <c r="E30" s="456"/>
      <c r="F30" s="352" t="s">
        <v>84</v>
      </c>
      <c r="G30" s="37" t="s">
        <v>26</v>
      </c>
      <c r="H30" s="36" t="s">
        <v>617</v>
      </c>
      <c r="I30" s="19" t="s">
        <v>75</v>
      </c>
      <c r="J30" s="19" t="s">
        <v>76</v>
      </c>
      <c r="K30" s="197">
        <v>0</v>
      </c>
      <c r="L30" s="197">
        <v>0</v>
      </c>
      <c r="M30" s="145" t="s">
        <v>610</v>
      </c>
      <c r="N30" s="197">
        <v>1</v>
      </c>
      <c r="O30" s="197">
        <v>1</v>
      </c>
      <c r="P30" s="145">
        <f>+O30/N30</f>
        <v>1</v>
      </c>
      <c r="Q30" s="146">
        <v>0</v>
      </c>
      <c r="R30" s="148">
        <v>0</v>
      </c>
      <c r="S30" s="140" t="s">
        <v>610</v>
      </c>
      <c r="T30" s="146">
        <v>0</v>
      </c>
      <c r="U30" s="147">
        <v>0</v>
      </c>
      <c r="V30" s="140" t="s">
        <v>610</v>
      </c>
      <c r="W30" s="146">
        <v>1</v>
      </c>
      <c r="X30" s="147">
        <v>1</v>
      </c>
      <c r="Y30" s="140">
        <v>1</v>
      </c>
      <c r="Z30" s="140" t="s">
        <v>735</v>
      </c>
      <c r="AA30" s="77"/>
    </row>
    <row r="31" spans="1:27" s="13" customFormat="1" ht="228" customHeight="1" x14ac:dyDescent="0.25">
      <c r="A31" s="64" t="s">
        <v>19</v>
      </c>
      <c r="B31" s="460"/>
      <c r="C31" s="61"/>
      <c r="D31" s="400"/>
      <c r="E31" s="456"/>
      <c r="F31" s="352" t="s">
        <v>84</v>
      </c>
      <c r="G31" s="37" t="s">
        <v>26</v>
      </c>
      <c r="H31" s="36" t="s">
        <v>59</v>
      </c>
      <c r="I31" s="19" t="s">
        <v>77</v>
      </c>
      <c r="J31" s="19" t="s">
        <v>78</v>
      </c>
      <c r="K31" s="197">
        <v>0</v>
      </c>
      <c r="L31" s="197">
        <v>0</v>
      </c>
      <c r="M31" s="145" t="s">
        <v>610</v>
      </c>
      <c r="N31" s="197">
        <v>1</v>
      </c>
      <c r="O31" s="197">
        <v>1</v>
      </c>
      <c r="P31" s="145">
        <f>+O31/N31</f>
        <v>1</v>
      </c>
      <c r="Q31" s="146">
        <v>0</v>
      </c>
      <c r="R31" s="146">
        <v>0</v>
      </c>
      <c r="S31" s="140" t="s">
        <v>610</v>
      </c>
      <c r="T31" s="146">
        <v>0</v>
      </c>
      <c r="U31" s="145">
        <v>0</v>
      </c>
      <c r="V31" s="140" t="s">
        <v>610</v>
      </c>
      <c r="W31" s="146">
        <v>1</v>
      </c>
      <c r="X31" s="191">
        <v>1</v>
      </c>
      <c r="Y31" s="140">
        <f t="shared" si="0"/>
        <v>1</v>
      </c>
      <c r="Z31" s="140" t="s">
        <v>736</v>
      </c>
      <c r="AA31" s="80"/>
    </row>
    <row r="32" spans="1:27" s="13" customFormat="1" ht="228" customHeight="1" x14ac:dyDescent="0.25">
      <c r="A32" s="64" t="s">
        <v>19</v>
      </c>
      <c r="B32" s="460"/>
      <c r="C32" s="61"/>
      <c r="D32" s="400"/>
      <c r="E32" s="456"/>
      <c r="F32" s="352" t="s">
        <v>84</v>
      </c>
      <c r="G32" s="37" t="s">
        <v>26</v>
      </c>
      <c r="H32" s="36" t="s">
        <v>60</v>
      </c>
      <c r="I32" s="19" t="s">
        <v>79</v>
      </c>
      <c r="J32" s="19" t="s">
        <v>80</v>
      </c>
      <c r="K32" s="197">
        <v>200</v>
      </c>
      <c r="L32" s="197">
        <v>154</v>
      </c>
      <c r="M32" s="145">
        <f>+L32/K32</f>
        <v>0.77</v>
      </c>
      <c r="N32" s="197">
        <v>400</v>
      </c>
      <c r="O32" s="197">
        <v>400</v>
      </c>
      <c r="P32" s="145">
        <f>+O32/N32</f>
        <v>1</v>
      </c>
      <c r="Q32" s="146">
        <v>400</v>
      </c>
      <c r="R32" s="146">
        <v>449</v>
      </c>
      <c r="S32" s="145" t="s">
        <v>609</v>
      </c>
      <c r="T32" s="191">
        <v>400</v>
      </c>
      <c r="U32" s="146">
        <v>482</v>
      </c>
      <c r="V32" s="145">
        <v>1</v>
      </c>
      <c r="W32" s="146">
        <v>1450</v>
      </c>
      <c r="X32" s="191">
        <f>+L32+O32+R32+U32</f>
        <v>1485</v>
      </c>
      <c r="Y32" s="140">
        <v>1</v>
      </c>
      <c r="Z32" s="140" t="s">
        <v>741</v>
      </c>
      <c r="AA32" s="77"/>
    </row>
    <row r="33" spans="1:28" s="22" customFormat="1" ht="228" customHeight="1" x14ac:dyDescent="0.25">
      <c r="A33" s="182" t="s">
        <v>19</v>
      </c>
      <c r="B33" s="460"/>
      <c r="C33" s="62"/>
      <c r="D33" s="400"/>
      <c r="E33" s="456"/>
      <c r="F33" s="352" t="s">
        <v>84</v>
      </c>
      <c r="G33" s="37" t="s">
        <v>26</v>
      </c>
      <c r="H33" s="259" t="s">
        <v>738</v>
      </c>
      <c r="I33" s="19" t="s">
        <v>81</v>
      </c>
      <c r="J33" s="19" t="s">
        <v>82</v>
      </c>
      <c r="K33" s="260">
        <v>0</v>
      </c>
      <c r="L33" s="260">
        <v>0</v>
      </c>
      <c r="M33" s="205" t="s">
        <v>610</v>
      </c>
      <c r="N33" s="260">
        <v>0</v>
      </c>
      <c r="O33" s="260">
        <v>0</v>
      </c>
      <c r="P33" s="205" t="s">
        <v>610</v>
      </c>
      <c r="Q33" s="151">
        <v>0</v>
      </c>
      <c r="R33" s="151">
        <v>0</v>
      </c>
      <c r="S33" s="205" t="s">
        <v>610</v>
      </c>
      <c r="T33" s="145">
        <v>0.85</v>
      </c>
      <c r="U33" s="145">
        <v>0.96</v>
      </c>
      <c r="V33" s="140">
        <v>1</v>
      </c>
      <c r="W33" s="145">
        <v>0.85</v>
      </c>
      <c r="X33" s="145">
        <v>0.96</v>
      </c>
      <c r="Y33" s="140">
        <v>1</v>
      </c>
      <c r="Z33" s="140" t="s">
        <v>739</v>
      </c>
      <c r="AA33" s="170"/>
    </row>
    <row r="34" spans="1:28" s="22" customFormat="1" ht="228" customHeight="1" x14ac:dyDescent="0.25">
      <c r="A34" s="182"/>
      <c r="B34" s="460"/>
      <c r="C34" s="183"/>
      <c r="D34" s="400"/>
      <c r="E34" s="457"/>
      <c r="F34" s="352"/>
      <c r="G34" s="37" t="s">
        <v>26</v>
      </c>
      <c r="H34" s="261" t="s">
        <v>62</v>
      </c>
      <c r="I34" s="198"/>
      <c r="J34" s="198"/>
      <c r="K34" s="260">
        <v>0</v>
      </c>
      <c r="L34" s="260">
        <v>0</v>
      </c>
      <c r="M34" s="205" t="s">
        <v>610</v>
      </c>
      <c r="N34" s="260">
        <v>0</v>
      </c>
      <c r="O34" s="260">
        <v>0</v>
      </c>
      <c r="P34" s="205" t="s">
        <v>610</v>
      </c>
      <c r="Q34" s="151">
        <v>0</v>
      </c>
      <c r="R34" s="151">
        <v>0</v>
      </c>
      <c r="S34" s="205" t="s">
        <v>610</v>
      </c>
      <c r="T34" s="151">
        <v>1</v>
      </c>
      <c r="U34" s="151">
        <v>1</v>
      </c>
      <c r="V34" s="349">
        <v>1</v>
      </c>
      <c r="W34" s="151">
        <v>1</v>
      </c>
      <c r="X34" s="151">
        <v>1</v>
      </c>
      <c r="Y34" s="140">
        <f t="shared" si="0"/>
        <v>1</v>
      </c>
      <c r="Z34" s="205" t="s">
        <v>737</v>
      </c>
      <c r="AA34" s="184"/>
    </row>
    <row r="35" spans="1:28" s="22" customFormat="1" ht="228" customHeight="1" thickBot="1" x14ac:dyDescent="0.3">
      <c r="A35" s="182" t="s">
        <v>19</v>
      </c>
      <c r="B35" s="460"/>
      <c r="C35" s="185"/>
      <c r="D35" s="400"/>
      <c r="E35" s="457"/>
      <c r="F35" s="353" t="s">
        <v>84</v>
      </c>
      <c r="G35" s="37" t="s">
        <v>26</v>
      </c>
      <c r="H35" s="203" t="s">
        <v>61</v>
      </c>
      <c r="I35" s="198" t="s">
        <v>73</v>
      </c>
      <c r="J35" s="198" t="s">
        <v>83</v>
      </c>
      <c r="K35" s="260">
        <v>1</v>
      </c>
      <c r="L35" s="260">
        <v>1</v>
      </c>
      <c r="M35" s="205">
        <v>1</v>
      </c>
      <c r="N35" s="260">
        <v>1</v>
      </c>
      <c r="O35" s="260">
        <v>1</v>
      </c>
      <c r="P35" s="260">
        <v>1</v>
      </c>
      <c r="Q35" s="151">
        <v>1</v>
      </c>
      <c r="R35" s="215">
        <v>1</v>
      </c>
      <c r="S35" s="205">
        <v>1</v>
      </c>
      <c r="T35" s="151">
        <v>1</v>
      </c>
      <c r="U35" s="215">
        <v>1</v>
      </c>
      <c r="V35" s="349">
        <v>1</v>
      </c>
      <c r="W35" s="151">
        <v>1</v>
      </c>
      <c r="X35" s="215">
        <v>1</v>
      </c>
      <c r="Y35" s="140">
        <f t="shared" si="0"/>
        <v>1</v>
      </c>
      <c r="Z35" s="205" t="s">
        <v>740</v>
      </c>
      <c r="AA35" s="184"/>
    </row>
    <row r="36" spans="1:28" s="13" customFormat="1" ht="228" customHeight="1" x14ac:dyDescent="0.25">
      <c r="A36" s="64" t="s">
        <v>19</v>
      </c>
      <c r="B36" s="460"/>
      <c r="C36" s="129"/>
      <c r="D36" s="400"/>
      <c r="E36" s="130"/>
      <c r="F36" s="352" t="s">
        <v>25</v>
      </c>
      <c r="G36" s="236" t="s">
        <v>27</v>
      </c>
      <c r="H36" s="12" t="s">
        <v>548</v>
      </c>
      <c r="I36" s="19" t="s">
        <v>601</v>
      </c>
      <c r="J36" s="19" t="s">
        <v>601</v>
      </c>
      <c r="K36" s="197"/>
      <c r="L36" s="197"/>
      <c r="M36" s="145" t="s">
        <v>880</v>
      </c>
      <c r="N36" s="197"/>
      <c r="O36" s="197"/>
      <c r="P36" s="145" t="s">
        <v>880</v>
      </c>
      <c r="Q36" s="146"/>
      <c r="R36" s="147"/>
      <c r="S36" s="145" t="s">
        <v>880</v>
      </c>
      <c r="T36" s="145"/>
      <c r="U36" s="147"/>
      <c r="V36" s="145" t="s">
        <v>880</v>
      </c>
      <c r="W36" s="145"/>
      <c r="X36" s="147"/>
      <c r="Y36" s="145" t="s">
        <v>880</v>
      </c>
      <c r="Z36" s="140"/>
      <c r="AA36" s="77"/>
    </row>
    <row r="37" spans="1:28" s="13" customFormat="1" ht="228" customHeight="1" x14ac:dyDescent="0.25">
      <c r="A37" s="64" t="s">
        <v>19</v>
      </c>
      <c r="B37" s="460"/>
      <c r="C37" s="129"/>
      <c r="D37" s="400"/>
      <c r="E37" s="130"/>
      <c r="F37" s="352" t="s">
        <v>25</v>
      </c>
      <c r="G37" s="236" t="s">
        <v>27</v>
      </c>
      <c r="H37" s="8" t="s">
        <v>549</v>
      </c>
      <c r="I37" s="19" t="s">
        <v>602</v>
      </c>
      <c r="J37" s="19" t="s">
        <v>602</v>
      </c>
      <c r="K37" s="197"/>
      <c r="L37" s="197"/>
      <c r="M37" s="145" t="s">
        <v>880</v>
      </c>
      <c r="N37" s="146"/>
      <c r="O37" s="146"/>
      <c r="P37" s="145" t="s">
        <v>880</v>
      </c>
      <c r="Q37" s="146"/>
      <c r="R37" s="146"/>
      <c r="S37" s="145" t="s">
        <v>880</v>
      </c>
      <c r="T37" s="145"/>
      <c r="U37" s="147"/>
      <c r="V37" s="145" t="s">
        <v>880</v>
      </c>
      <c r="W37" s="145"/>
      <c r="X37" s="147"/>
      <c r="Y37" s="145" t="s">
        <v>880</v>
      </c>
      <c r="Z37" s="140"/>
      <c r="AA37" s="77"/>
    </row>
    <row r="38" spans="1:28" s="13" customFormat="1" ht="228" customHeight="1" x14ac:dyDescent="0.25">
      <c r="A38" s="64" t="s">
        <v>19</v>
      </c>
      <c r="B38" s="460"/>
      <c r="C38" s="129"/>
      <c r="D38" s="400"/>
      <c r="E38" s="130"/>
      <c r="F38" s="352" t="s">
        <v>25</v>
      </c>
      <c r="G38" s="236" t="s">
        <v>27</v>
      </c>
      <c r="H38" s="8" t="s">
        <v>550</v>
      </c>
      <c r="I38" s="19" t="s">
        <v>603</v>
      </c>
      <c r="J38" s="19" t="s">
        <v>603</v>
      </c>
      <c r="K38" s="237"/>
      <c r="L38" s="237"/>
      <c r="M38" s="145" t="s">
        <v>880</v>
      </c>
      <c r="N38" s="237"/>
      <c r="O38" s="237"/>
      <c r="P38" s="145" t="s">
        <v>880</v>
      </c>
      <c r="Q38" s="237"/>
      <c r="R38" s="237"/>
      <c r="S38" s="145" t="s">
        <v>880</v>
      </c>
      <c r="T38" s="145"/>
      <c r="U38" s="147"/>
      <c r="V38" s="145" t="s">
        <v>880</v>
      </c>
      <c r="W38" s="145"/>
      <c r="X38" s="147"/>
      <c r="Y38" s="145" t="s">
        <v>880</v>
      </c>
      <c r="Z38" s="140"/>
      <c r="AA38" s="77"/>
    </row>
    <row r="39" spans="1:28" s="13" customFormat="1" ht="228" customHeight="1" x14ac:dyDescent="0.25">
      <c r="A39" s="64" t="s">
        <v>19</v>
      </c>
      <c r="B39" s="460"/>
      <c r="C39" s="129"/>
      <c r="D39" s="400"/>
      <c r="E39" s="130"/>
      <c r="F39" s="352" t="s">
        <v>25</v>
      </c>
      <c r="G39" s="236" t="s">
        <v>27</v>
      </c>
      <c r="H39" s="8" t="s">
        <v>551</v>
      </c>
      <c r="I39" s="19" t="s">
        <v>604</v>
      </c>
      <c r="J39" s="19" t="s">
        <v>604</v>
      </c>
      <c r="K39" s="237"/>
      <c r="L39" s="237"/>
      <c r="M39" s="145" t="s">
        <v>880</v>
      </c>
      <c r="N39" s="237"/>
      <c r="O39" s="237"/>
      <c r="P39" s="145" t="s">
        <v>880</v>
      </c>
      <c r="Q39" s="237"/>
      <c r="R39" s="237"/>
      <c r="S39" s="145" t="s">
        <v>880</v>
      </c>
      <c r="T39" s="145"/>
      <c r="U39" s="147"/>
      <c r="V39" s="145" t="s">
        <v>880</v>
      </c>
      <c r="W39" s="145"/>
      <c r="X39" s="147"/>
      <c r="Y39" s="145" t="s">
        <v>880</v>
      </c>
      <c r="Z39" s="140"/>
      <c r="AA39" s="77"/>
    </row>
    <row r="40" spans="1:28" s="13" customFormat="1" ht="228" customHeight="1" x14ac:dyDescent="0.25">
      <c r="A40" s="64" t="s">
        <v>19</v>
      </c>
      <c r="B40" s="460"/>
      <c r="C40" s="129"/>
      <c r="D40" s="400"/>
      <c r="E40" s="130"/>
      <c r="F40" s="352" t="s">
        <v>25</v>
      </c>
      <c r="G40" s="236" t="s">
        <v>27</v>
      </c>
      <c r="H40" s="8" t="s">
        <v>23</v>
      </c>
      <c r="I40" s="19" t="s">
        <v>605</v>
      </c>
      <c r="J40" s="19" t="s">
        <v>605</v>
      </c>
      <c r="K40" s="237"/>
      <c r="L40" s="237"/>
      <c r="M40" s="145" t="s">
        <v>880</v>
      </c>
      <c r="N40" s="237"/>
      <c r="O40" s="237"/>
      <c r="P40" s="145" t="s">
        <v>880</v>
      </c>
      <c r="Q40" s="237"/>
      <c r="R40" s="237"/>
      <c r="S40" s="145" t="s">
        <v>880</v>
      </c>
      <c r="T40" s="145"/>
      <c r="U40" s="147"/>
      <c r="V40" s="145" t="s">
        <v>880</v>
      </c>
      <c r="W40" s="145"/>
      <c r="X40" s="147"/>
      <c r="Y40" s="145" t="s">
        <v>880</v>
      </c>
      <c r="Z40" s="140"/>
      <c r="AA40" s="77"/>
    </row>
    <row r="41" spans="1:28" s="13" customFormat="1" ht="228" customHeight="1" x14ac:dyDescent="0.25">
      <c r="A41" s="64" t="s">
        <v>19</v>
      </c>
      <c r="B41" s="460"/>
      <c r="C41" s="129"/>
      <c r="D41" s="400"/>
      <c r="E41" s="130"/>
      <c r="F41" s="352" t="s">
        <v>84</v>
      </c>
      <c r="G41" s="236" t="s">
        <v>27</v>
      </c>
      <c r="H41" s="202" t="s">
        <v>552</v>
      </c>
      <c r="I41" s="19" t="s">
        <v>606</v>
      </c>
      <c r="J41" s="19" t="s">
        <v>606</v>
      </c>
      <c r="K41" s="197"/>
      <c r="L41" s="197"/>
      <c r="M41" s="145" t="s">
        <v>880</v>
      </c>
      <c r="N41" s="197"/>
      <c r="O41" s="197"/>
      <c r="P41" s="145" t="s">
        <v>880</v>
      </c>
      <c r="Q41" s="197"/>
      <c r="R41" s="197"/>
      <c r="S41" s="145" t="s">
        <v>880</v>
      </c>
      <c r="T41" s="145"/>
      <c r="U41" s="147"/>
      <c r="V41" s="145" t="s">
        <v>880</v>
      </c>
      <c r="W41" s="145"/>
      <c r="X41" s="147"/>
      <c r="Y41" s="145" t="s">
        <v>880</v>
      </c>
      <c r="Z41" s="140"/>
      <c r="AA41" s="77"/>
    </row>
    <row r="42" spans="1:28" s="13" customFormat="1" ht="228" customHeight="1" x14ac:dyDescent="0.25">
      <c r="A42" s="64" t="s">
        <v>19</v>
      </c>
      <c r="B42" s="460"/>
      <c r="C42" s="129"/>
      <c r="D42" s="400"/>
      <c r="E42" s="130"/>
      <c r="F42" s="352" t="s">
        <v>84</v>
      </c>
      <c r="G42" s="236" t="s">
        <v>27</v>
      </c>
      <c r="H42" s="202" t="s">
        <v>553</v>
      </c>
      <c r="I42" s="19" t="s">
        <v>607</v>
      </c>
      <c r="J42" s="19" t="s">
        <v>707</v>
      </c>
      <c r="K42" s="197"/>
      <c r="L42" s="197"/>
      <c r="M42" s="145" t="s">
        <v>880</v>
      </c>
      <c r="N42" s="197"/>
      <c r="O42" s="197"/>
      <c r="P42" s="145" t="s">
        <v>880</v>
      </c>
      <c r="Q42" s="197"/>
      <c r="R42" s="197"/>
      <c r="S42" s="145" t="s">
        <v>880</v>
      </c>
      <c r="T42" s="145"/>
      <c r="U42" s="147"/>
      <c r="V42" s="145" t="s">
        <v>880</v>
      </c>
      <c r="W42" s="145"/>
      <c r="X42" s="147"/>
      <c r="Y42" s="145" t="s">
        <v>880</v>
      </c>
      <c r="Z42" s="140"/>
      <c r="AA42" s="77"/>
    </row>
    <row r="43" spans="1:28" s="13" customFormat="1" ht="228" customHeight="1" x14ac:dyDescent="0.25">
      <c r="A43" s="64" t="s">
        <v>19</v>
      </c>
      <c r="B43" s="460"/>
      <c r="C43" s="129"/>
      <c r="D43" s="400"/>
      <c r="E43" s="130"/>
      <c r="F43" s="352" t="s">
        <v>84</v>
      </c>
      <c r="G43" s="236" t="s">
        <v>27</v>
      </c>
      <c r="H43" s="202" t="s">
        <v>554</v>
      </c>
      <c r="I43" s="19" t="s">
        <v>708</v>
      </c>
      <c r="J43" s="19" t="s">
        <v>710</v>
      </c>
      <c r="K43" s="197"/>
      <c r="L43" s="197"/>
      <c r="M43" s="145" t="s">
        <v>880</v>
      </c>
      <c r="N43" s="197"/>
      <c r="O43" s="197"/>
      <c r="P43" s="145" t="s">
        <v>880</v>
      </c>
      <c r="Q43" s="197"/>
      <c r="R43" s="197"/>
      <c r="S43" s="145" t="s">
        <v>880</v>
      </c>
      <c r="T43" s="145"/>
      <c r="U43" s="147"/>
      <c r="V43" s="145" t="s">
        <v>880</v>
      </c>
      <c r="W43" s="145"/>
      <c r="X43" s="147"/>
      <c r="Y43" s="145" t="s">
        <v>880</v>
      </c>
      <c r="Z43" s="140"/>
      <c r="AA43" s="77"/>
    </row>
    <row r="44" spans="1:28" s="13" customFormat="1" ht="228" customHeight="1" x14ac:dyDescent="0.25">
      <c r="A44" s="65" t="s">
        <v>19</v>
      </c>
      <c r="B44" s="461"/>
      <c r="C44" s="129"/>
      <c r="D44" s="401"/>
      <c r="E44" s="130"/>
      <c r="F44" s="354" t="s">
        <v>84</v>
      </c>
      <c r="G44" s="236" t="s">
        <v>27</v>
      </c>
      <c r="H44" s="8" t="s">
        <v>555</v>
      </c>
      <c r="I44" s="19" t="s">
        <v>711</v>
      </c>
      <c r="J44" s="19" t="s">
        <v>711</v>
      </c>
      <c r="K44" s="237"/>
      <c r="L44" s="237"/>
      <c r="M44" s="145" t="s">
        <v>880</v>
      </c>
      <c r="N44" s="237"/>
      <c r="O44" s="237"/>
      <c r="P44" s="145" t="s">
        <v>880</v>
      </c>
      <c r="Q44" s="237"/>
      <c r="R44" s="237"/>
      <c r="S44" s="145" t="s">
        <v>880</v>
      </c>
      <c r="T44" s="145"/>
      <c r="U44" s="147"/>
      <c r="V44" s="145" t="s">
        <v>880</v>
      </c>
      <c r="W44" s="145"/>
      <c r="X44" s="147"/>
      <c r="Y44" s="145" t="s">
        <v>880</v>
      </c>
      <c r="Z44" s="140"/>
      <c r="AA44" s="77"/>
    </row>
    <row r="45" spans="1:28" s="13" customFormat="1" ht="228" customHeight="1" x14ac:dyDescent="0.25">
      <c r="A45" s="66" t="s">
        <v>86</v>
      </c>
      <c r="B45" s="434" t="s">
        <v>85</v>
      </c>
      <c r="C45" s="127"/>
      <c r="D45" s="49" t="s">
        <v>87</v>
      </c>
      <c r="E45" s="131" t="s">
        <v>88</v>
      </c>
      <c r="F45" s="355" t="s">
        <v>89</v>
      </c>
      <c r="G45" s="204" t="s">
        <v>26</v>
      </c>
      <c r="H45" s="262" t="s">
        <v>621</v>
      </c>
      <c r="I45" s="199" t="s">
        <v>709</v>
      </c>
      <c r="J45" s="199" t="s">
        <v>90</v>
      </c>
      <c r="K45" s="263">
        <v>1</v>
      </c>
      <c r="L45" s="263">
        <v>1</v>
      </c>
      <c r="M45" s="152">
        <f>+L45/K45</f>
        <v>1</v>
      </c>
      <c r="N45" s="152">
        <v>1</v>
      </c>
      <c r="O45" s="152">
        <v>1</v>
      </c>
      <c r="P45" s="152">
        <f>+O45/N45</f>
        <v>1</v>
      </c>
      <c r="Q45" s="152">
        <v>1</v>
      </c>
      <c r="R45" s="152">
        <v>1</v>
      </c>
      <c r="S45" s="153">
        <v>1</v>
      </c>
      <c r="T45" s="152">
        <v>1</v>
      </c>
      <c r="U45" s="152">
        <v>1</v>
      </c>
      <c r="V45" s="153">
        <v>1</v>
      </c>
      <c r="W45" s="152">
        <v>1</v>
      </c>
      <c r="X45" s="152">
        <v>1</v>
      </c>
      <c r="Y45" s="140">
        <f t="shared" si="0"/>
        <v>1</v>
      </c>
      <c r="Z45" s="206" t="s">
        <v>749</v>
      </c>
      <c r="AA45" s="128"/>
    </row>
    <row r="46" spans="1:28" s="13" customFormat="1" ht="211.5" customHeight="1" thickBot="1" x14ac:dyDescent="0.3">
      <c r="A46" s="66"/>
      <c r="B46" s="434"/>
      <c r="C46" s="15"/>
      <c r="D46" s="49"/>
      <c r="E46" s="131"/>
      <c r="F46" s="355"/>
      <c r="G46" s="204" t="s">
        <v>26</v>
      </c>
      <c r="H46" s="262" t="s">
        <v>622</v>
      </c>
      <c r="I46" s="137" t="s">
        <v>616</v>
      </c>
      <c r="J46" s="137" t="s">
        <v>615</v>
      </c>
      <c r="K46" s="206">
        <v>1</v>
      </c>
      <c r="L46" s="206">
        <v>1</v>
      </c>
      <c r="M46" s="152">
        <v>1</v>
      </c>
      <c r="N46" s="152">
        <v>1</v>
      </c>
      <c r="O46" s="152">
        <v>1</v>
      </c>
      <c r="P46" s="152">
        <f t="shared" ref="P46:P60" si="3">+O46/N46</f>
        <v>1</v>
      </c>
      <c r="Q46" s="152">
        <v>1</v>
      </c>
      <c r="R46" s="152">
        <v>1</v>
      </c>
      <c r="S46" s="153">
        <v>1</v>
      </c>
      <c r="T46" s="152">
        <v>1</v>
      </c>
      <c r="U46" s="152">
        <v>1</v>
      </c>
      <c r="V46" s="153">
        <v>1</v>
      </c>
      <c r="W46" s="152">
        <v>1</v>
      </c>
      <c r="X46" s="152">
        <v>1</v>
      </c>
      <c r="Y46" s="140">
        <f t="shared" si="0"/>
        <v>1</v>
      </c>
      <c r="Z46" s="153" t="s">
        <v>750</v>
      </c>
      <c r="AA46" s="138"/>
      <c r="AB46" s="13" t="s">
        <v>613</v>
      </c>
    </row>
    <row r="47" spans="1:28" s="13" customFormat="1" ht="228" customHeight="1" thickBot="1" x14ac:dyDescent="0.3">
      <c r="A47" s="67" t="s">
        <v>86</v>
      </c>
      <c r="B47" s="434"/>
      <c r="C47" s="14"/>
      <c r="D47" s="49"/>
      <c r="E47" s="132"/>
      <c r="F47" s="355" t="s">
        <v>89</v>
      </c>
      <c r="G47" s="36" t="s">
        <v>26</v>
      </c>
      <c r="H47" s="262" t="s">
        <v>623</v>
      </c>
      <c r="I47" s="82" t="s">
        <v>91</v>
      </c>
      <c r="J47" s="82" t="s">
        <v>92</v>
      </c>
      <c r="K47" s="264">
        <v>0</v>
      </c>
      <c r="L47" s="197">
        <v>0</v>
      </c>
      <c r="M47" s="158" t="s">
        <v>610</v>
      </c>
      <c r="N47" s="265">
        <v>0</v>
      </c>
      <c r="O47" s="157">
        <v>0</v>
      </c>
      <c r="P47" s="152" t="s">
        <v>610</v>
      </c>
      <c r="Q47" s="266">
        <v>1</v>
      </c>
      <c r="R47" s="266">
        <v>1</v>
      </c>
      <c r="S47" s="205">
        <v>1</v>
      </c>
      <c r="T47" s="208">
        <v>0</v>
      </c>
      <c r="U47" s="155">
        <v>0</v>
      </c>
      <c r="V47" s="349" t="s">
        <v>610</v>
      </c>
      <c r="W47" s="208">
        <v>1</v>
      </c>
      <c r="X47" s="156">
        <v>1</v>
      </c>
      <c r="Y47" s="140">
        <f t="shared" si="0"/>
        <v>1</v>
      </c>
      <c r="Z47" s="205" t="s">
        <v>751</v>
      </c>
      <c r="AA47" s="83"/>
    </row>
    <row r="48" spans="1:28" s="13" customFormat="1" ht="228" customHeight="1" thickBot="1" x14ac:dyDescent="0.3">
      <c r="A48" s="67" t="s">
        <v>86</v>
      </c>
      <c r="B48" s="434"/>
      <c r="C48" s="15"/>
      <c r="D48" s="49"/>
      <c r="E48" s="132"/>
      <c r="F48" s="355" t="s">
        <v>89</v>
      </c>
      <c r="G48" s="36" t="s">
        <v>26</v>
      </c>
      <c r="H48" s="262" t="s">
        <v>624</v>
      </c>
      <c r="I48" s="201" t="s">
        <v>93</v>
      </c>
      <c r="J48" s="201" t="s">
        <v>94</v>
      </c>
      <c r="K48" s="264">
        <v>0</v>
      </c>
      <c r="L48" s="157">
        <v>0</v>
      </c>
      <c r="M48" s="158" t="s">
        <v>610</v>
      </c>
      <c r="N48" s="265">
        <v>0</v>
      </c>
      <c r="O48" s="157">
        <v>0</v>
      </c>
      <c r="P48" s="152" t="s">
        <v>610</v>
      </c>
      <c r="Q48" s="266">
        <v>1</v>
      </c>
      <c r="R48" s="155">
        <v>1</v>
      </c>
      <c r="S48" s="205">
        <v>1</v>
      </c>
      <c r="T48" s="208">
        <v>0</v>
      </c>
      <c r="U48" s="155">
        <v>0</v>
      </c>
      <c r="V48" s="349" t="s">
        <v>610</v>
      </c>
      <c r="W48" s="155">
        <v>1</v>
      </c>
      <c r="X48" s="207">
        <v>1</v>
      </c>
      <c r="Y48" s="140">
        <f t="shared" si="0"/>
        <v>1</v>
      </c>
      <c r="Z48" s="206" t="s">
        <v>752</v>
      </c>
      <c r="AA48" s="84"/>
    </row>
    <row r="49" spans="1:28" s="13" customFormat="1" ht="228" customHeight="1" thickBot="1" x14ac:dyDescent="0.3">
      <c r="A49" s="67" t="s">
        <v>86</v>
      </c>
      <c r="B49" s="434"/>
      <c r="C49" s="15"/>
      <c r="D49" s="49"/>
      <c r="E49" s="132"/>
      <c r="F49" s="355" t="s">
        <v>89</v>
      </c>
      <c r="G49" s="36" t="s">
        <v>26</v>
      </c>
      <c r="H49" s="262" t="s">
        <v>625</v>
      </c>
      <c r="I49" s="25" t="s">
        <v>95</v>
      </c>
      <c r="J49" s="201" t="s">
        <v>96</v>
      </c>
      <c r="K49" s="263">
        <v>0.1</v>
      </c>
      <c r="L49" s="158">
        <v>0.1</v>
      </c>
      <c r="M49" s="158">
        <f>+L49/K49</f>
        <v>1</v>
      </c>
      <c r="N49" s="152">
        <v>0.1</v>
      </c>
      <c r="O49" s="154">
        <v>0.1</v>
      </c>
      <c r="P49" s="152">
        <f t="shared" si="3"/>
        <v>1</v>
      </c>
      <c r="Q49" s="154">
        <v>0.1</v>
      </c>
      <c r="R49" s="154">
        <v>0.1</v>
      </c>
      <c r="S49" s="205">
        <v>1</v>
      </c>
      <c r="T49" s="154">
        <v>0.1</v>
      </c>
      <c r="U49" s="154">
        <v>0.1</v>
      </c>
      <c r="V49" s="349">
        <v>1</v>
      </c>
      <c r="W49" s="154">
        <v>0.4</v>
      </c>
      <c r="X49" s="209">
        <v>0.4</v>
      </c>
      <c r="Y49" s="140">
        <f t="shared" si="0"/>
        <v>1</v>
      </c>
      <c r="Z49" s="140" t="s">
        <v>753</v>
      </c>
      <c r="AA49" s="80"/>
      <c r="AB49" s="13" t="s">
        <v>614</v>
      </c>
    </row>
    <row r="50" spans="1:28" s="13" customFormat="1" ht="286.5" customHeight="1" thickBot="1" x14ac:dyDescent="0.3">
      <c r="A50" s="67" t="s">
        <v>86</v>
      </c>
      <c r="B50" s="434"/>
      <c r="C50" s="15"/>
      <c r="D50" s="49"/>
      <c r="E50" s="132"/>
      <c r="F50" s="355" t="s">
        <v>89</v>
      </c>
      <c r="G50" s="36" t="s">
        <v>26</v>
      </c>
      <c r="H50" s="262" t="s">
        <v>626</v>
      </c>
      <c r="I50" s="200" t="s">
        <v>97</v>
      </c>
      <c r="J50" s="85" t="s">
        <v>98</v>
      </c>
      <c r="K50" s="263">
        <v>0.25</v>
      </c>
      <c r="L50" s="158">
        <v>0.25</v>
      </c>
      <c r="M50" s="158">
        <f t="shared" ref="M50:M56" si="4">+L50/K50</f>
        <v>1</v>
      </c>
      <c r="N50" s="152">
        <v>0.25</v>
      </c>
      <c r="O50" s="154">
        <v>0.25</v>
      </c>
      <c r="P50" s="152">
        <f t="shared" si="3"/>
        <v>1</v>
      </c>
      <c r="Q50" s="154">
        <v>0.25</v>
      </c>
      <c r="R50" s="154">
        <v>0.25</v>
      </c>
      <c r="S50" s="205">
        <v>1</v>
      </c>
      <c r="T50" s="154">
        <v>0.25</v>
      </c>
      <c r="U50" s="154">
        <v>0.25</v>
      </c>
      <c r="V50" s="349">
        <v>1</v>
      </c>
      <c r="W50" s="154">
        <v>1</v>
      </c>
      <c r="X50" s="210">
        <v>1</v>
      </c>
      <c r="Y50" s="140">
        <f t="shared" si="0"/>
        <v>1</v>
      </c>
      <c r="Z50" s="205" t="s">
        <v>754</v>
      </c>
      <c r="AA50" s="86"/>
    </row>
    <row r="51" spans="1:28" s="13" customFormat="1" ht="228" customHeight="1" thickBot="1" x14ac:dyDescent="0.3">
      <c r="A51" s="67" t="s">
        <v>86</v>
      </c>
      <c r="B51" s="434"/>
      <c r="C51" s="16"/>
      <c r="D51" s="49"/>
      <c r="E51" s="132"/>
      <c r="F51" s="355" t="s">
        <v>89</v>
      </c>
      <c r="G51" s="36" t="s">
        <v>26</v>
      </c>
      <c r="H51" s="262" t="s">
        <v>627</v>
      </c>
      <c r="I51" s="75" t="s">
        <v>99</v>
      </c>
      <c r="J51" s="12" t="s">
        <v>100</v>
      </c>
      <c r="K51" s="263">
        <v>0.25</v>
      </c>
      <c r="L51" s="267">
        <v>0.25</v>
      </c>
      <c r="M51" s="158">
        <f t="shared" si="4"/>
        <v>1</v>
      </c>
      <c r="N51" s="152">
        <v>0.25</v>
      </c>
      <c r="O51" s="211">
        <v>0.25</v>
      </c>
      <c r="P51" s="152">
        <f t="shared" si="3"/>
        <v>1</v>
      </c>
      <c r="Q51" s="211">
        <v>0.25</v>
      </c>
      <c r="R51" s="158">
        <v>0.25</v>
      </c>
      <c r="S51" s="205">
        <v>1</v>
      </c>
      <c r="T51" s="211">
        <v>0.25</v>
      </c>
      <c r="U51" s="158">
        <v>0.25</v>
      </c>
      <c r="V51" s="349">
        <v>1</v>
      </c>
      <c r="W51" s="211">
        <v>1</v>
      </c>
      <c r="X51" s="158">
        <v>1</v>
      </c>
      <c r="Y51" s="140">
        <f t="shared" si="0"/>
        <v>1</v>
      </c>
      <c r="Z51" s="206" t="s">
        <v>755</v>
      </c>
      <c r="AA51" s="87"/>
    </row>
    <row r="52" spans="1:28" s="13" customFormat="1" ht="261.75" customHeight="1" thickBot="1" x14ac:dyDescent="0.3">
      <c r="A52" s="67" t="s">
        <v>86</v>
      </c>
      <c r="B52" s="434"/>
      <c r="C52" s="17"/>
      <c r="D52" s="49"/>
      <c r="E52" s="132"/>
      <c r="F52" s="355" t="s">
        <v>89</v>
      </c>
      <c r="G52" s="36" t="s">
        <v>26</v>
      </c>
      <c r="H52" s="262" t="s">
        <v>628</v>
      </c>
      <c r="I52" s="26" t="s">
        <v>101</v>
      </c>
      <c r="J52" s="8" t="s">
        <v>102</v>
      </c>
      <c r="K52" s="264">
        <v>0</v>
      </c>
      <c r="L52" s="157">
        <v>0</v>
      </c>
      <c r="M52" s="158" t="s">
        <v>610</v>
      </c>
      <c r="N52" s="265">
        <v>1</v>
      </c>
      <c r="O52" s="157">
        <v>1</v>
      </c>
      <c r="P52" s="152">
        <f t="shared" si="3"/>
        <v>1</v>
      </c>
      <c r="Q52" s="155">
        <v>0</v>
      </c>
      <c r="R52" s="155">
        <v>0</v>
      </c>
      <c r="S52" s="205" t="s">
        <v>610</v>
      </c>
      <c r="T52" s="155">
        <v>0</v>
      </c>
      <c r="U52" s="155">
        <v>0</v>
      </c>
      <c r="V52" s="349" t="s">
        <v>610</v>
      </c>
      <c r="W52" s="155">
        <v>1</v>
      </c>
      <c r="X52" s="207">
        <v>1</v>
      </c>
      <c r="Y52" s="140">
        <f t="shared" si="0"/>
        <v>1</v>
      </c>
      <c r="Z52" s="140" t="s">
        <v>756</v>
      </c>
      <c r="AA52" s="81"/>
    </row>
    <row r="53" spans="1:28" s="13" customFormat="1" ht="228" customHeight="1" thickBot="1" x14ac:dyDescent="0.3">
      <c r="A53" s="67" t="s">
        <v>86</v>
      </c>
      <c r="B53" s="434"/>
      <c r="C53" s="18"/>
      <c r="D53" s="49"/>
      <c r="E53" s="132"/>
      <c r="F53" s="355" t="s">
        <v>89</v>
      </c>
      <c r="G53" s="36" t="s">
        <v>26</v>
      </c>
      <c r="H53" s="262" t="s">
        <v>629</v>
      </c>
      <c r="I53" s="26" t="s">
        <v>103</v>
      </c>
      <c r="J53" s="8" t="s">
        <v>104</v>
      </c>
      <c r="K53" s="264">
        <v>0</v>
      </c>
      <c r="L53" s="197">
        <v>0</v>
      </c>
      <c r="M53" s="158" t="s">
        <v>610</v>
      </c>
      <c r="N53" s="265">
        <v>1</v>
      </c>
      <c r="O53" s="157">
        <v>1</v>
      </c>
      <c r="P53" s="152">
        <f t="shared" si="3"/>
        <v>1</v>
      </c>
      <c r="Q53" s="157">
        <v>0</v>
      </c>
      <c r="R53" s="157">
        <v>0</v>
      </c>
      <c r="S53" s="205" t="s">
        <v>610</v>
      </c>
      <c r="T53" s="212">
        <v>1</v>
      </c>
      <c r="U53" s="212">
        <v>1</v>
      </c>
      <c r="V53" s="349">
        <v>1</v>
      </c>
      <c r="W53" s="212">
        <v>2</v>
      </c>
      <c r="X53" s="213">
        <v>2</v>
      </c>
      <c r="Y53" s="140">
        <f t="shared" si="0"/>
        <v>1</v>
      </c>
      <c r="Z53" s="140" t="s">
        <v>757</v>
      </c>
      <c r="AA53" s="77"/>
    </row>
    <row r="54" spans="1:28" ht="228" customHeight="1" thickBot="1" x14ac:dyDescent="0.3">
      <c r="A54" s="67" t="s">
        <v>86</v>
      </c>
      <c r="B54" s="434"/>
      <c r="C54" s="17"/>
      <c r="D54" s="49"/>
      <c r="E54" s="132"/>
      <c r="F54" s="355" t="s">
        <v>89</v>
      </c>
      <c r="G54" s="36" t="s">
        <v>26</v>
      </c>
      <c r="H54" s="262" t="s">
        <v>630</v>
      </c>
      <c r="I54" s="26" t="s">
        <v>105</v>
      </c>
      <c r="J54" s="8" t="s">
        <v>106</v>
      </c>
      <c r="K54" s="264">
        <v>250</v>
      </c>
      <c r="L54" s="197">
        <v>465</v>
      </c>
      <c r="M54" s="158" t="s">
        <v>608</v>
      </c>
      <c r="N54" s="265">
        <v>500</v>
      </c>
      <c r="O54" s="157">
        <v>1496</v>
      </c>
      <c r="P54" s="152" t="s">
        <v>609</v>
      </c>
      <c r="Q54" s="266">
        <v>500</v>
      </c>
      <c r="R54" s="155">
        <v>2315</v>
      </c>
      <c r="S54" s="205" t="s">
        <v>609</v>
      </c>
      <c r="T54" s="208">
        <v>250</v>
      </c>
      <c r="U54" s="155">
        <v>702</v>
      </c>
      <c r="V54" s="349">
        <v>1</v>
      </c>
      <c r="W54" s="154">
        <v>1</v>
      </c>
      <c r="X54" s="207">
        <f>+L54+O54+R54+U54</f>
        <v>4978</v>
      </c>
      <c r="Y54" s="140">
        <v>1</v>
      </c>
      <c r="Z54" s="140" t="s">
        <v>758</v>
      </c>
      <c r="AA54" s="77"/>
    </row>
    <row r="55" spans="1:28" ht="228" customHeight="1" thickBot="1" x14ac:dyDescent="0.3">
      <c r="A55" s="67" t="s">
        <v>86</v>
      </c>
      <c r="B55" s="434"/>
      <c r="C55" s="17"/>
      <c r="D55" s="49"/>
      <c r="E55" s="132"/>
      <c r="F55" s="355" t="s">
        <v>89</v>
      </c>
      <c r="G55" s="36" t="s">
        <v>26</v>
      </c>
      <c r="H55" s="262" t="s">
        <v>631</v>
      </c>
      <c r="I55" s="26" t="s">
        <v>107</v>
      </c>
      <c r="J55" s="8" t="s">
        <v>108</v>
      </c>
      <c r="K55" s="264">
        <v>0</v>
      </c>
      <c r="L55" s="157">
        <v>0</v>
      </c>
      <c r="M55" s="158" t="s">
        <v>610</v>
      </c>
      <c r="N55" s="265">
        <v>1</v>
      </c>
      <c r="O55" s="157">
        <v>1</v>
      </c>
      <c r="P55" s="152">
        <f t="shared" si="3"/>
        <v>1</v>
      </c>
      <c r="Q55" s="155">
        <v>0</v>
      </c>
      <c r="R55" s="155">
        <v>0</v>
      </c>
      <c r="S55" s="205" t="s">
        <v>610</v>
      </c>
      <c r="T55" s="155">
        <v>0</v>
      </c>
      <c r="U55" s="155">
        <v>0</v>
      </c>
      <c r="V55" s="349" t="s">
        <v>610</v>
      </c>
      <c r="W55" s="155">
        <v>1</v>
      </c>
      <c r="X55" s="207">
        <v>1</v>
      </c>
      <c r="Y55" s="140">
        <f t="shared" si="0"/>
        <v>1</v>
      </c>
      <c r="Z55" s="140" t="s">
        <v>759</v>
      </c>
      <c r="AA55" s="77"/>
    </row>
    <row r="56" spans="1:28" ht="91.5" customHeight="1" thickBot="1" x14ac:dyDescent="0.3">
      <c r="A56" s="67" t="s">
        <v>86</v>
      </c>
      <c r="B56" s="434"/>
      <c r="C56" s="17"/>
      <c r="D56" s="49"/>
      <c r="E56" s="132"/>
      <c r="F56" s="355" t="s">
        <v>89</v>
      </c>
      <c r="G56" s="36" t="s">
        <v>26</v>
      </c>
      <c r="H56" s="262" t="s">
        <v>632</v>
      </c>
      <c r="I56" s="26" t="s">
        <v>109</v>
      </c>
      <c r="J56" s="8" t="s">
        <v>110</v>
      </c>
      <c r="K56" s="263">
        <v>0.3</v>
      </c>
      <c r="L56" s="211">
        <v>0.3</v>
      </c>
      <c r="M56" s="158">
        <f t="shared" si="4"/>
        <v>1</v>
      </c>
      <c r="N56" s="152">
        <v>0.3</v>
      </c>
      <c r="O56" s="211">
        <v>0.3</v>
      </c>
      <c r="P56" s="152">
        <f t="shared" si="3"/>
        <v>1</v>
      </c>
      <c r="Q56" s="154">
        <v>0.3</v>
      </c>
      <c r="R56" s="154">
        <v>0.3</v>
      </c>
      <c r="S56" s="205">
        <v>1</v>
      </c>
      <c r="T56" s="154">
        <v>0.1</v>
      </c>
      <c r="U56" s="154">
        <v>0.1</v>
      </c>
      <c r="V56" s="349">
        <v>1</v>
      </c>
      <c r="W56" s="208">
        <v>1</v>
      </c>
      <c r="X56" s="214">
        <v>1</v>
      </c>
      <c r="Y56" s="140">
        <f t="shared" si="0"/>
        <v>1</v>
      </c>
      <c r="Z56" s="140" t="s">
        <v>760</v>
      </c>
      <c r="AA56" s="77"/>
    </row>
    <row r="57" spans="1:28" ht="205.5" customHeight="1" thickBot="1" x14ac:dyDescent="0.3">
      <c r="A57" s="67"/>
      <c r="B57" s="434"/>
      <c r="C57" s="17"/>
      <c r="D57" s="49"/>
      <c r="E57" s="132"/>
      <c r="F57" s="355" t="s">
        <v>89</v>
      </c>
      <c r="G57" s="36" t="s">
        <v>26</v>
      </c>
      <c r="H57" s="262" t="s">
        <v>633</v>
      </c>
      <c r="I57" s="26" t="s">
        <v>671</v>
      </c>
      <c r="J57" s="8" t="s">
        <v>672</v>
      </c>
      <c r="K57" s="263">
        <v>1</v>
      </c>
      <c r="L57" s="158">
        <v>1</v>
      </c>
      <c r="M57" s="158">
        <f>+L57/K57</f>
        <v>1</v>
      </c>
      <c r="N57" s="152">
        <v>1</v>
      </c>
      <c r="O57" s="158">
        <v>1</v>
      </c>
      <c r="P57" s="152">
        <f t="shared" si="3"/>
        <v>1</v>
      </c>
      <c r="Q57" s="154">
        <v>1</v>
      </c>
      <c r="R57" s="154">
        <v>1</v>
      </c>
      <c r="S57" s="205">
        <v>1</v>
      </c>
      <c r="T57" s="154">
        <v>1</v>
      </c>
      <c r="U57" s="154">
        <v>1</v>
      </c>
      <c r="V57" s="349">
        <v>1</v>
      </c>
      <c r="W57" s="154">
        <v>1</v>
      </c>
      <c r="X57" s="209">
        <v>1</v>
      </c>
      <c r="Y57" s="140">
        <f t="shared" si="0"/>
        <v>1</v>
      </c>
      <c r="Z57" s="140" t="s">
        <v>761</v>
      </c>
      <c r="AA57" s="77"/>
    </row>
    <row r="58" spans="1:28" ht="96" customHeight="1" thickBot="1" x14ac:dyDescent="0.3">
      <c r="A58" s="67"/>
      <c r="B58" s="434"/>
      <c r="C58" s="17"/>
      <c r="D58" s="49"/>
      <c r="E58" s="132"/>
      <c r="F58" s="355" t="s">
        <v>89</v>
      </c>
      <c r="G58" s="36" t="s">
        <v>26</v>
      </c>
      <c r="H58" s="262" t="s">
        <v>634</v>
      </c>
      <c r="I58" s="26" t="s">
        <v>673</v>
      </c>
      <c r="J58" s="8" t="s">
        <v>674</v>
      </c>
      <c r="K58" s="264">
        <v>0</v>
      </c>
      <c r="L58" s="157">
        <v>0</v>
      </c>
      <c r="M58" s="158" t="s">
        <v>610</v>
      </c>
      <c r="N58" s="265">
        <v>0</v>
      </c>
      <c r="O58" s="157">
        <v>0</v>
      </c>
      <c r="P58" s="152" t="s">
        <v>610</v>
      </c>
      <c r="Q58" s="155">
        <v>0</v>
      </c>
      <c r="R58" s="155">
        <v>0</v>
      </c>
      <c r="S58" s="205" t="s">
        <v>610</v>
      </c>
      <c r="T58" s="155">
        <v>1</v>
      </c>
      <c r="U58" s="155">
        <v>1</v>
      </c>
      <c r="V58" s="349">
        <v>1</v>
      </c>
      <c r="W58" s="155">
        <v>1</v>
      </c>
      <c r="X58" s="207">
        <v>1</v>
      </c>
      <c r="Y58" s="140">
        <f t="shared" si="0"/>
        <v>1</v>
      </c>
      <c r="Z58" s="140" t="s">
        <v>762</v>
      </c>
      <c r="AA58" s="77"/>
    </row>
    <row r="59" spans="1:28" ht="150" customHeight="1" thickBot="1" x14ac:dyDescent="0.3">
      <c r="A59" s="67"/>
      <c r="B59" s="434"/>
      <c r="C59" s="17"/>
      <c r="D59" s="49"/>
      <c r="E59" s="132"/>
      <c r="F59" s="355" t="s">
        <v>89</v>
      </c>
      <c r="G59" s="36" t="s">
        <v>26</v>
      </c>
      <c r="H59" s="262" t="s">
        <v>635</v>
      </c>
      <c r="I59" s="26" t="s">
        <v>675</v>
      </c>
      <c r="J59" s="8" t="s">
        <v>676</v>
      </c>
      <c r="K59" s="264">
        <v>0</v>
      </c>
      <c r="L59" s="157">
        <v>0</v>
      </c>
      <c r="M59" s="158" t="s">
        <v>610</v>
      </c>
      <c r="N59" s="265">
        <v>0</v>
      </c>
      <c r="O59" s="157">
        <v>0</v>
      </c>
      <c r="P59" s="152" t="s">
        <v>610</v>
      </c>
      <c r="Q59" s="155">
        <v>1</v>
      </c>
      <c r="R59" s="155">
        <v>1</v>
      </c>
      <c r="S59" s="205">
        <v>1</v>
      </c>
      <c r="T59" s="155">
        <v>0</v>
      </c>
      <c r="U59" s="155">
        <v>0</v>
      </c>
      <c r="V59" s="349" t="s">
        <v>610</v>
      </c>
      <c r="W59" s="155">
        <v>1</v>
      </c>
      <c r="X59" s="207">
        <v>1</v>
      </c>
      <c r="Y59" s="140">
        <f t="shared" si="0"/>
        <v>1</v>
      </c>
      <c r="Z59" s="140" t="s">
        <v>763</v>
      </c>
      <c r="AA59" s="77"/>
    </row>
    <row r="60" spans="1:28" ht="238.5" customHeight="1" thickBot="1" x14ac:dyDescent="0.3">
      <c r="A60" s="67"/>
      <c r="B60" s="434"/>
      <c r="C60" s="17"/>
      <c r="D60" s="49"/>
      <c r="E60" s="132"/>
      <c r="F60" s="355" t="s">
        <v>89</v>
      </c>
      <c r="G60" s="36" t="s">
        <v>26</v>
      </c>
      <c r="H60" s="262" t="s">
        <v>636</v>
      </c>
      <c r="I60" s="26" t="s">
        <v>109</v>
      </c>
      <c r="J60" s="8" t="s">
        <v>110</v>
      </c>
      <c r="K60" s="264">
        <v>0</v>
      </c>
      <c r="L60" s="157">
        <v>0</v>
      </c>
      <c r="M60" s="158" t="s">
        <v>610</v>
      </c>
      <c r="N60" s="265">
        <v>1</v>
      </c>
      <c r="O60" s="157">
        <v>1</v>
      </c>
      <c r="P60" s="152">
        <f t="shared" si="3"/>
        <v>1</v>
      </c>
      <c r="Q60" s="155">
        <v>1</v>
      </c>
      <c r="R60" s="155">
        <v>1</v>
      </c>
      <c r="S60" s="205">
        <v>1</v>
      </c>
      <c r="T60" s="155">
        <v>1</v>
      </c>
      <c r="U60" s="155">
        <v>1</v>
      </c>
      <c r="V60" s="349">
        <v>1</v>
      </c>
      <c r="W60" s="155">
        <v>3</v>
      </c>
      <c r="X60" s="207">
        <v>3</v>
      </c>
      <c r="Y60" s="140">
        <f t="shared" si="0"/>
        <v>1</v>
      </c>
      <c r="Z60" s="140" t="s">
        <v>764</v>
      </c>
      <c r="AA60" s="77"/>
    </row>
    <row r="61" spans="1:28" ht="267.75" customHeight="1" thickBot="1" x14ac:dyDescent="0.3">
      <c r="A61" s="67" t="s">
        <v>86</v>
      </c>
      <c r="B61" s="434"/>
      <c r="C61" s="17"/>
      <c r="D61" s="49"/>
      <c r="E61" s="132"/>
      <c r="F61" s="355" t="s">
        <v>89</v>
      </c>
      <c r="G61" s="36" t="s">
        <v>26</v>
      </c>
      <c r="H61" s="262" t="s">
        <v>637</v>
      </c>
      <c r="I61" s="26" t="s">
        <v>111</v>
      </c>
      <c r="J61" s="8" t="s">
        <v>112</v>
      </c>
      <c r="K61" s="264">
        <v>0</v>
      </c>
      <c r="L61" s="157">
        <v>0</v>
      </c>
      <c r="M61" s="158" t="s">
        <v>610</v>
      </c>
      <c r="N61" s="265">
        <v>0</v>
      </c>
      <c r="O61" s="157">
        <v>0</v>
      </c>
      <c r="P61" s="152" t="s">
        <v>610</v>
      </c>
      <c r="Q61" s="155">
        <v>0</v>
      </c>
      <c r="R61" s="155">
        <v>0</v>
      </c>
      <c r="S61" s="205" t="s">
        <v>610</v>
      </c>
      <c r="T61" s="155">
        <v>1</v>
      </c>
      <c r="U61" s="155">
        <v>1</v>
      </c>
      <c r="V61" s="349">
        <v>1</v>
      </c>
      <c r="W61" s="155">
        <v>1</v>
      </c>
      <c r="X61" s="207">
        <v>1</v>
      </c>
      <c r="Y61" s="140">
        <f t="shared" si="0"/>
        <v>1</v>
      </c>
      <c r="Z61" s="140" t="s">
        <v>765</v>
      </c>
      <c r="AA61" s="77"/>
    </row>
    <row r="62" spans="1:28" ht="228" customHeight="1" thickBot="1" x14ac:dyDescent="0.3">
      <c r="A62" s="67" t="s">
        <v>86</v>
      </c>
      <c r="B62" s="434"/>
      <c r="C62" s="17"/>
      <c r="D62" s="49"/>
      <c r="E62" s="132"/>
      <c r="F62" s="355" t="s">
        <v>89</v>
      </c>
      <c r="G62" s="36" t="s">
        <v>27</v>
      </c>
      <c r="H62" s="268" t="s">
        <v>560</v>
      </c>
      <c r="I62" s="26" t="s">
        <v>678</v>
      </c>
      <c r="J62" s="8" t="s">
        <v>678</v>
      </c>
      <c r="K62" s="264"/>
      <c r="L62" s="264"/>
      <c r="M62" s="269" t="s">
        <v>880</v>
      </c>
      <c r="N62" s="264"/>
      <c r="O62" s="264"/>
      <c r="P62" s="269" t="s">
        <v>880</v>
      </c>
      <c r="Q62" s="264"/>
      <c r="R62" s="264"/>
      <c r="S62" s="269" t="s">
        <v>880</v>
      </c>
      <c r="T62" s="155"/>
      <c r="U62" s="155"/>
      <c r="V62" s="269" t="s">
        <v>880</v>
      </c>
      <c r="W62" s="155"/>
      <c r="X62" s="207"/>
      <c r="Y62" s="269" t="s">
        <v>880</v>
      </c>
      <c r="Z62" s="140"/>
      <c r="AA62" s="231"/>
    </row>
    <row r="63" spans="1:28" ht="228" customHeight="1" thickBot="1" x14ac:dyDescent="0.3">
      <c r="A63" s="67" t="s">
        <v>86</v>
      </c>
      <c r="B63" s="434"/>
      <c r="C63" s="17"/>
      <c r="D63" s="49"/>
      <c r="E63" s="132"/>
      <c r="F63" s="355" t="s">
        <v>89</v>
      </c>
      <c r="G63" s="36" t="s">
        <v>27</v>
      </c>
      <c r="H63" s="25" t="s">
        <v>561</v>
      </c>
      <c r="I63" s="26" t="s">
        <v>677</v>
      </c>
      <c r="J63" s="26" t="s">
        <v>677</v>
      </c>
      <c r="K63" s="264"/>
      <c r="L63" s="264"/>
      <c r="M63" s="269" t="s">
        <v>880</v>
      </c>
      <c r="N63" s="264"/>
      <c r="O63" s="264"/>
      <c r="P63" s="269" t="s">
        <v>880</v>
      </c>
      <c r="Q63" s="264"/>
      <c r="R63" s="264"/>
      <c r="S63" s="269" t="s">
        <v>880</v>
      </c>
      <c r="T63" s="155"/>
      <c r="U63" s="155"/>
      <c r="V63" s="269" t="s">
        <v>880</v>
      </c>
      <c r="W63" s="155"/>
      <c r="X63" s="207"/>
      <c r="Y63" s="269" t="s">
        <v>880</v>
      </c>
      <c r="Z63" s="140"/>
      <c r="AA63" s="231"/>
    </row>
    <row r="64" spans="1:28" ht="228" customHeight="1" thickBot="1" x14ac:dyDescent="0.3">
      <c r="A64" s="67" t="s">
        <v>86</v>
      </c>
      <c r="B64" s="434"/>
      <c r="C64" s="17"/>
      <c r="D64" s="49"/>
      <c r="E64" s="132"/>
      <c r="F64" s="355" t="s">
        <v>89</v>
      </c>
      <c r="G64" s="36" t="s">
        <v>27</v>
      </c>
      <c r="H64" s="25" t="s">
        <v>562</v>
      </c>
      <c r="I64" s="8" t="s">
        <v>679</v>
      </c>
      <c r="J64" s="8" t="s">
        <v>679</v>
      </c>
      <c r="K64" s="264"/>
      <c r="L64" s="264"/>
      <c r="M64" s="269" t="s">
        <v>880</v>
      </c>
      <c r="N64" s="264"/>
      <c r="O64" s="264"/>
      <c r="P64" s="269" t="s">
        <v>880</v>
      </c>
      <c r="Q64" s="264"/>
      <c r="R64" s="264"/>
      <c r="S64" s="269" t="s">
        <v>880</v>
      </c>
      <c r="T64" s="155"/>
      <c r="U64" s="155"/>
      <c r="V64" s="269" t="s">
        <v>880</v>
      </c>
      <c r="W64" s="155"/>
      <c r="X64" s="207"/>
      <c r="Y64" s="269" t="s">
        <v>880</v>
      </c>
      <c r="Z64" s="140"/>
      <c r="AA64" s="231"/>
    </row>
    <row r="65" spans="1:27" ht="228" customHeight="1" thickBot="1" x14ac:dyDescent="0.3">
      <c r="A65" s="67" t="s">
        <v>86</v>
      </c>
      <c r="B65" s="434"/>
      <c r="C65" s="17"/>
      <c r="D65" s="49"/>
      <c r="E65" s="132"/>
      <c r="F65" s="355" t="s">
        <v>89</v>
      </c>
      <c r="G65" s="36" t="s">
        <v>27</v>
      </c>
      <c r="H65" s="25" t="s">
        <v>563</v>
      </c>
      <c r="I65" s="26" t="s">
        <v>680</v>
      </c>
      <c r="J65" s="8" t="s">
        <v>680</v>
      </c>
      <c r="K65" s="264"/>
      <c r="L65" s="264"/>
      <c r="M65" s="269" t="s">
        <v>880</v>
      </c>
      <c r="N65" s="264"/>
      <c r="O65" s="264"/>
      <c r="P65" s="269" t="s">
        <v>880</v>
      </c>
      <c r="Q65" s="264"/>
      <c r="R65" s="264"/>
      <c r="S65" s="269" t="s">
        <v>880</v>
      </c>
      <c r="T65" s="155"/>
      <c r="U65" s="155"/>
      <c r="V65" s="269" t="s">
        <v>880</v>
      </c>
      <c r="W65" s="155"/>
      <c r="X65" s="207"/>
      <c r="Y65" s="269" t="s">
        <v>880</v>
      </c>
      <c r="Z65" s="140"/>
      <c r="AA65" s="231"/>
    </row>
    <row r="66" spans="1:27" ht="228" customHeight="1" thickBot="1" x14ac:dyDescent="0.3">
      <c r="A66" s="67" t="s">
        <v>86</v>
      </c>
      <c r="B66" s="434"/>
      <c r="C66" s="17"/>
      <c r="D66" s="49"/>
      <c r="E66" s="132"/>
      <c r="F66" s="355" t="s">
        <v>89</v>
      </c>
      <c r="G66" s="36" t="s">
        <v>27</v>
      </c>
      <c r="H66" s="25" t="s">
        <v>564</v>
      </c>
      <c r="I66" s="26" t="s">
        <v>681</v>
      </c>
      <c r="J66" s="8" t="s">
        <v>681</v>
      </c>
      <c r="K66" s="264"/>
      <c r="L66" s="264"/>
      <c r="M66" s="269" t="s">
        <v>880</v>
      </c>
      <c r="N66" s="264"/>
      <c r="O66" s="264"/>
      <c r="P66" s="269" t="s">
        <v>880</v>
      </c>
      <c r="Q66" s="264"/>
      <c r="R66" s="264"/>
      <c r="S66" s="269" t="s">
        <v>880</v>
      </c>
      <c r="T66" s="155"/>
      <c r="U66" s="155"/>
      <c r="V66" s="269" t="s">
        <v>880</v>
      </c>
      <c r="W66" s="155"/>
      <c r="X66" s="207"/>
      <c r="Y66" s="269" t="s">
        <v>880</v>
      </c>
      <c r="Z66" s="140"/>
      <c r="AA66" s="231"/>
    </row>
    <row r="67" spans="1:27" ht="228" customHeight="1" thickBot="1" x14ac:dyDescent="0.3">
      <c r="A67" s="67" t="s">
        <v>86</v>
      </c>
      <c r="B67" s="434"/>
      <c r="C67" s="17"/>
      <c r="D67" s="49"/>
      <c r="E67" s="132"/>
      <c r="F67" s="355" t="s">
        <v>89</v>
      </c>
      <c r="G67" s="36" t="s">
        <v>27</v>
      </c>
      <c r="H67" s="25" t="s">
        <v>565</v>
      </c>
      <c r="I67" s="26" t="s">
        <v>682</v>
      </c>
      <c r="J67" s="8" t="s">
        <v>682</v>
      </c>
      <c r="K67" s="264"/>
      <c r="L67" s="264"/>
      <c r="M67" s="269" t="s">
        <v>880</v>
      </c>
      <c r="N67" s="264"/>
      <c r="O67" s="264"/>
      <c r="P67" s="269" t="s">
        <v>880</v>
      </c>
      <c r="Q67" s="264"/>
      <c r="R67" s="264"/>
      <c r="S67" s="269" t="s">
        <v>880</v>
      </c>
      <c r="T67" s="155"/>
      <c r="U67" s="155"/>
      <c r="V67" s="269" t="s">
        <v>880</v>
      </c>
      <c r="W67" s="155"/>
      <c r="X67" s="207"/>
      <c r="Y67" s="269" t="s">
        <v>880</v>
      </c>
      <c r="Z67" s="140"/>
      <c r="AA67" s="231"/>
    </row>
    <row r="68" spans="1:27" ht="228" customHeight="1" thickBot="1" x14ac:dyDescent="0.3">
      <c r="A68" s="67" t="s">
        <v>86</v>
      </c>
      <c r="B68" s="434"/>
      <c r="C68" s="17"/>
      <c r="D68" s="49"/>
      <c r="E68" s="132"/>
      <c r="F68" s="355" t="s">
        <v>89</v>
      </c>
      <c r="G68" s="36" t="s">
        <v>27</v>
      </c>
      <c r="H68" s="25" t="s">
        <v>566</v>
      </c>
      <c r="I68" s="26" t="s">
        <v>683</v>
      </c>
      <c r="J68" s="8" t="s">
        <v>683</v>
      </c>
      <c r="K68" s="264"/>
      <c r="L68" s="264"/>
      <c r="M68" s="269" t="s">
        <v>880</v>
      </c>
      <c r="N68" s="264"/>
      <c r="O68" s="264"/>
      <c r="P68" s="269" t="s">
        <v>880</v>
      </c>
      <c r="Q68" s="264"/>
      <c r="R68" s="264"/>
      <c r="S68" s="269" t="s">
        <v>880</v>
      </c>
      <c r="T68" s="155"/>
      <c r="U68" s="155"/>
      <c r="V68" s="269" t="s">
        <v>880</v>
      </c>
      <c r="W68" s="155"/>
      <c r="X68" s="207"/>
      <c r="Y68" s="269" t="s">
        <v>880</v>
      </c>
      <c r="Z68" s="140"/>
      <c r="AA68" s="231"/>
    </row>
    <row r="69" spans="1:27" ht="228" customHeight="1" thickBot="1" x14ac:dyDescent="0.3">
      <c r="A69" s="67" t="s">
        <v>86</v>
      </c>
      <c r="B69" s="434"/>
      <c r="C69" s="17"/>
      <c r="D69" s="49"/>
      <c r="E69" s="132"/>
      <c r="F69" s="355" t="s">
        <v>89</v>
      </c>
      <c r="G69" s="36" t="s">
        <v>27</v>
      </c>
      <c r="H69" s="201" t="s">
        <v>567</v>
      </c>
      <c r="I69" s="26" t="s">
        <v>684</v>
      </c>
      <c r="J69" s="8" t="s">
        <v>684</v>
      </c>
      <c r="K69" s="264"/>
      <c r="L69" s="264"/>
      <c r="M69" s="269" t="s">
        <v>880</v>
      </c>
      <c r="N69" s="264"/>
      <c r="O69" s="264"/>
      <c r="P69" s="269" t="s">
        <v>880</v>
      </c>
      <c r="Q69" s="264"/>
      <c r="R69" s="264"/>
      <c r="S69" s="269" t="s">
        <v>880</v>
      </c>
      <c r="T69" s="155"/>
      <c r="U69" s="155"/>
      <c r="V69" s="269" t="s">
        <v>880</v>
      </c>
      <c r="W69" s="155"/>
      <c r="X69" s="207"/>
      <c r="Y69" s="269" t="s">
        <v>880</v>
      </c>
      <c r="Z69" s="140"/>
      <c r="AA69" s="231"/>
    </row>
    <row r="70" spans="1:27" ht="228" customHeight="1" thickBot="1" x14ac:dyDescent="0.3">
      <c r="A70" s="67" t="s">
        <v>86</v>
      </c>
      <c r="B70" s="434"/>
      <c r="C70" s="17"/>
      <c r="D70" s="49"/>
      <c r="E70" s="132"/>
      <c r="F70" s="355" t="s">
        <v>89</v>
      </c>
      <c r="G70" s="36" t="s">
        <v>27</v>
      </c>
      <c r="H70" s="201" t="s">
        <v>568</v>
      </c>
      <c r="I70" s="26" t="s">
        <v>685</v>
      </c>
      <c r="J70" s="8" t="s">
        <v>685</v>
      </c>
      <c r="K70" s="264"/>
      <c r="L70" s="264"/>
      <c r="M70" s="269" t="s">
        <v>880</v>
      </c>
      <c r="N70" s="264"/>
      <c r="O70" s="264"/>
      <c r="P70" s="269" t="s">
        <v>880</v>
      </c>
      <c r="Q70" s="264"/>
      <c r="R70" s="264"/>
      <c r="S70" s="269" t="s">
        <v>880</v>
      </c>
      <c r="T70" s="155"/>
      <c r="U70" s="155"/>
      <c r="V70" s="269" t="s">
        <v>880</v>
      </c>
      <c r="W70" s="155"/>
      <c r="X70" s="207"/>
      <c r="Y70" s="269" t="s">
        <v>880</v>
      </c>
      <c r="Z70" s="140"/>
      <c r="AA70" s="231"/>
    </row>
    <row r="71" spans="1:27" ht="228" customHeight="1" thickBot="1" x14ac:dyDescent="0.3">
      <c r="A71" s="67" t="s">
        <v>86</v>
      </c>
      <c r="B71" s="434"/>
      <c r="C71" s="17"/>
      <c r="D71" s="49"/>
      <c r="E71" s="132"/>
      <c r="F71" s="355" t="s">
        <v>89</v>
      </c>
      <c r="G71" s="36" t="s">
        <v>27</v>
      </c>
      <c r="H71" s="201" t="s">
        <v>569</v>
      </c>
      <c r="I71" s="26" t="s">
        <v>686</v>
      </c>
      <c r="J71" s="8" t="s">
        <v>686</v>
      </c>
      <c r="K71" s="264"/>
      <c r="L71" s="264"/>
      <c r="M71" s="269" t="s">
        <v>880</v>
      </c>
      <c r="N71" s="264"/>
      <c r="O71" s="264"/>
      <c r="P71" s="269" t="s">
        <v>880</v>
      </c>
      <c r="Q71" s="264"/>
      <c r="R71" s="264"/>
      <c r="S71" s="269" t="s">
        <v>880</v>
      </c>
      <c r="T71" s="155"/>
      <c r="U71" s="155"/>
      <c r="V71" s="269" t="s">
        <v>880</v>
      </c>
      <c r="W71" s="155"/>
      <c r="X71" s="207"/>
      <c r="Y71" s="269" t="s">
        <v>880</v>
      </c>
      <c r="Z71" s="140"/>
      <c r="AA71" s="231"/>
    </row>
    <row r="72" spans="1:27" ht="228" customHeight="1" thickBot="1" x14ac:dyDescent="0.3">
      <c r="A72" s="67" t="s">
        <v>86</v>
      </c>
      <c r="B72" s="434"/>
      <c r="C72" s="17"/>
      <c r="D72" s="49"/>
      <c r="E72" s="132"/>
      <c r="F72" s="355" t="s">
        <v>89</v>
      </c>
      <c r="G72" s="36" t="s">
        <v>27</v>
      </c>
      <c r="H72" s="201" t="s">
        <v>570</v>
      </c>
      <c r="I72" s="26" t="s">
        <v>687</v>
      </c>
      <c r="J72" s="8" t="s">
        <v>687</v>
      </c>
      <c r="K72" s="264"/>
      <c r="L72" s="264"/>
      <c r="M72" s="269" t="s">
        <v>880</v>
      </c>
      <c r="N72" s="264"/>
      <c r="O72" s="264"/>
      <c r="P72" s="269" t="s">
        <v>880</v>
      </c>
      <c r="Q72" s="264"/>
      <c r="R72" s="264"/>
      <c r="S72" s="269" t="s">
        <v>880</v>
      </c>
      <c r="T72" s="155"/>
      <c r="U72" s="155"/>
      <c r="V72" s="269" t="s">
        <v>880</v>
      </c>
      <c r="W72" s="155"/>
      <c r="X72" s="207"/>
      <c r="Y72" s="269" t="s">
        <v>880</v>
      </c>
      <c r="Z72" s="140"/>
      <c r="AA72" s="231"/>
    </row>
    <row r="73" spans="1:27" ht="228" customHeight="1" thickBot="1" x14ac:dyDescent="0.3">
      <c r="A73" s="67" t="s">
        <v>86</v>
      </c>
      <c r="B73" s="434"/>
      <c r="C73" s="17"/>
      <c r="D73" s="49"/>
      <c r="E73" s="132"/>
      <c r="F73" s="355" t="s">
        <v>89</v>
      </c>
      <c r="G73" s="36" t="s">
        <v>27</v>
      </c>
      <c r="H73" s="201" t="s">
        <v>571</v>
      </c>
      <c r="I73" s="26" t="s">
        <v>687</v>
      </c>
      <c r="J73" s="8" t="s">
        <v>687</v>
      </c>
      <c r="K73" s="264"/>
      <c r="L73" s="264"/>
      <c r="M73" s="269" t="s">
        <v>880</v>
      </c>
      <c r="N73" s="264"/>
      <c r="O73" s="264"/>
      <c r="P73" s="269" t="s">
        <v>880</v>
      </c>
      <c r="Q73" s="264"/>
      <c r="R73" s="264"/>
      <c r="S73" s="269" t="s">
        <v>880</v>
      </c>
      <c r="T73" s="155"/>
      <c r="U73" s="155"/>
      <c r="V73" s="269" t="s">
        <v>880</v>
      </c>
      <c r="W73" s="155"/>
      <c r="X73" s="207"/>
      <c r="Y73" s="269" t="s">
        <v>880</v>
      </c>
      <c r="Z73" s="140"/>
      <c r="AA73" s="231"/>
    </row>
    <row r="74" spans="1:27" ht="228" customHeight="1" thickBot="1" x14ac:dyDescent="0.3">
      <c r="A74" s="67" t="s">
        <v>86</v>
      </c>
      <c r="B74" s="434"/>
      <c r="C74" s="17"/>
      <c r="D74" s="49"/>
      <c r="E74" s="132"/>
      <c r="F74" s="355" t="s">
        <v>89</v>
      </c>
      <c r="G74" s="36" t="s">
        <v>27</v>
      </c>
      <c r="H74" s="201" t="s">
        <v>572</v>
      </c>
      <c r="I74" s="26" t="s">
        <v>688</v>
      </c>
      <c r="J74" s="8" t="s">
        <v>688</v>
      </c>
      <c r="K74" s="264"/>
      <c r="L74" s="264"/>
      <c r="M74" s="269" t="s">
        <v>880</v>
      </c>
      <c r="N74" s="264"/>
      <c r="O74" s="264"/>
      <c r="P74" s="269" t="s">
        <v>880</v>
      </c>
      <c r="Q74" s="264"/>
      <c r="R74" s="264"/>
      <c r="S74" s="269" t="s">
        <v>880</v>
      </c>
      <c r="T74" s="155"/>
      <c r="U74" s="155"/>
      <c r="V74" s="269" t="s">
        <v>880</v>
      </c>
      <c r="W74" s="155"/>
      <c r="X74" s="207"/>
      <c r="Y74" s="269" t="s">
        <v>880</v>
      </c>
      <c r="Z74" s="140"/>
      <c r="AA74" s="231"/>
    </row>
    <row r="75" spans="1:27" ht="228" customHeight="1" thickBot="1" x14ac:dyDescent="0.3">
      <c r="A75" s="67" t="s">
        <v>86</v>
      </c>
      <c r="B75" s="434"/>
      <c r="C75" s="17"/>
      <c r="D75" s="49"/>
      <c r="E75" s="132"/>
      <c r="F75" s="355" t="s">
        <v>89</v>
      </c>
      <c r="G75" s="36" t="s">
        <v>27</v>
      </c>
      <c r="H75" s="201" t="s">
        <v>573</v>
      </c>
      <c r="I75" s="26" t="s">
        <v>689</v>
      </c>
      <c r="J75" s="8" t="s">
        <v>689</v>
      </c>
      <c r="K75" s="264"/>
      <c r="L75" s="264"/>
      <c r="M75" s="269" t="s">
        <v>880</v>
      </c>
      <c r="N75" s="264"/>
      <c r="O75" s="264"/>
      <c r="P75" s="269" t="s">
        <v>880</v>
      </c>
      <c r="Q75" s="264"/>
      <c r="R75" s="264"/>
      <c r="S75" s="269" t="s">
        <v>880</v>
      </c>
      <c r="T75" s="155"/>
      <c r="U75" s="155"/>
      <c r="V75" s="269" t="s">
        <v>880</v>
      </c>
      <c r="W75" s="155"/>
      <c r="X75" s="207"/>
      <c r="Y75" s="269" t="s">
        <v>880</v>
      </c>
      <c r="Z75" s="140"/>
      <c r="AA75" s="231"/>
    </row>
    <row r="76" spans="1:27" ht="228" customHeight="1" thickBot="1" x14ac:dyDescent="0.3">
      <c r="A76" s="67" t="s">
        <v>86</v>
      </c>
      <c r="B76" s="434"/>
      <c r="C76" s="17"/>
      <c r="D76" s="49"/>
      <c r="E76" s="132"/>
      <c r="F76" s="355" t="s">
        <v>89</v>
      </c>
      <c r="G76" s="36" t="s">
        <v>27</v>
      </c>
      <c r="H76" s="201" t="s">
        <v>574</v>
      </c>
      <c r="I76" s="26" t="s">
        <v>690</v>
      </c>
      <c r="J76" s="8" t="s">
        <v>690</v>
      </c>
      <c r="K76" s="264"/>
      <c r="L76" s="264"/>
      <c r="M76" s="269" t="s">
        <v>880</v>
      </c>
      <c r="N76" s="264"/>
      <c r="O76" s="264"/>
      <c r="P76" s="269" t="s">
        <v>880</v>
      </c>
      <c r="Q76" s="264"/>
      <c r="R76" s="264"/>
      <c r="S76" s="269" t="s">
        <v>880</v>
      </c>
      <c r="T76" s="155"/>
      <c r="U76" s="155"/>
      <c r="V76" s="269" t="s">
        <v>880</v>
      </c>
      <c r="W76" s="155"/>
      <c r="X76" s="207"/>
      <c r="Y76" s="269" t="s">
        <v>880</v>
      </c>
      <c r="Z76" s="140"/>
      <c r="AA76" s="231"/>
    </row>
    <row r="77" spans="1:27" ht="228" customHeight="1" thickBot="1" x14ac:dyDescent="0.3">
      <c r="A77" s="67" t="s">
        <v>86</v>
      </c>
      <c r="B77" s="434"/>
      <c r="C77" s="17"/>
      <c r="D77" s="49"/>
      <c r="E77" s="132"/>
      <c r="F77" s="355" t="s">
        <v>89</v>
      </c>
      <c r="G77" s="36" t="s">
        <v>27</v>
      </c>
      <c r="H77" s="201" t="s">
        <v>575</v>
      </c>
      <c r="I77" s="26" t="s">
        <v>691</v>
      </c>
      <c r="J77" s="8" t="s">
        <v>691</v>
      </c>
      <c r="K77" s="264"/>
      <c r="L77" s="264"/>
      <c r="M77" s="269" t="s">
        <v>880</v>
      </c>
      <c r="N77" s="264"/>
      <c r="O77" s="264"/>
      <c r="P77" s="269" t="s">
        <v>880</v>
      </c>
      <c r="Q77" s="264"/>
      <c r="R77" s="264"/>
      <c r="S77" s="269" t="s">
        <v>880</v>
      </c>
      <c r="T77" s="155"/>
      <c r="U77" s="155"/>
      <c r="V77" s="269" t="s">
        <v>880</v>
      </c>
      <c r="W77" s="155"/>
      <c r="X77" s="207"/>
      <c r="Y77" s="269" t="s">
        <v>880</v>
      </c>
      <c r="Z77" s="140"/>
      <c r="AA77" s="231"/>
    </row>
    <row r="78" spans="1:27" ht="228" customHeight="1" thickBot="1" x14ac:dyDescent="0.3">
      <c r="A78" s="67" t="s">
        <v>86</v>
      </c>
      <c r="B78" s="453" t="s">
        <v>114</v>
      </c>
      <c r="C78" s="20"/>
      <c r="D78" s="39" t="s">
        <v>115</v>
      </c>
      <c r="E78" s="95" t="s">
        <v>121</v>
      </c>
      <c r="F78" s="356" t="s">
        <v>127</v>
      </c>
      <c r="G78" s="406" t="s">
        <v>26</v>
      </c>
      <c r="H78" s="402" t="s">
        <v>128</v>
      </c>
      <c r="I78" s="404" t="s">
        <v>135</v>
      </c>
      <c r="J78" s="415" t="s">
        <v>136</v>
      </c>
      <c r="K78" s="480">
        <v>1</v>
      </c>
      <c r="L78" s="387">
        <v>1</v>
      </c>
      <c r="M78" s="385">
        <f>+L78/K78</f>
        <v>1</v>
      </c>
      <c r="N78" s="383">
        <v>1</v>
      </c>
      <c r="O78" s="385">
        <v>1</v>
      </c>
      <c r="P78" s="385">
        <f>+O78/N78</f>
        <v>1</v>
      </c>
      <c r="Q78" s="417">
        <v>1</v>
      </c>
      <c r="R78" s="417">
        <v>1</v>
      </c>
      <c r="S78" s="419">
        <v>1</v>
      </c>
      <c r="T78" s="417">
        <v>1</v>
      </c>
      <c r="U78" s="417">
        <v>1</v>
      </c>
      <c r="V78" s="419">
        <v>1</v>
      </c>
      <c r="W78" s="417">
        <v>1</v>
      </c>
      <c r="X78" s="422">
        <v>1</v>
      </c>
      <c r="Y78" s="419">
        <f t="shared" ref="Y78:Y135" si="5">X78/W78</f>
        <v>1</v>
      </c>
      <c r="Z78" s="419" t="s">
        <v>746</v>
      </c>
      <c r="AA78" s="79"/>
    </row>
    <row r="79" spans="1:27" ht="228" customHeight="1" thickBot="1" x14ac:dyDescent="0.3">
      <c r="A79" s="67" t="s">
        <v>86</v>
      </c>
      <c r="B79" s="454"/>
      <c r="C79" s="21"/>
      <c r="D79" s="40" t="s">
        <v>116</v>
      </c>
      <c r="E79" s="96" t="s">
        <v>122</v>
      </c>
      <c r="F79" s="357" t="s">
        <v>127</v>
      </c>
      <c r="G79" s="407"/>
      <c r="H79" s="403"/>
      <c r="I79" s="405"/>
      <c r="J79" s="416"/>
      <c r="K79" s="481"/>
      <c r="L79" s="388"/>
      <c r="M79" s="386"/>
      <c r="N79" s="384"/>
      <c r="O79" s="386"/>
      <c r="P79" s="386"/>
      <c r="Q79" s="418"/>
      <c r="R79" s="421"/>
      <c r="S79" s="420"/>
      <c r="T79" s="418"/>
      <c r="U79" s="421"/>
      <c r="V79" s="420"/>
      <c r="W79" s="418"/>
      <c r="X79" s="423"/>
      <c r="Y79" s="420"/>
      <c r="Z79" s="420"/>
      <c r="AA79" s="88"/>
    </row>
    <row r="80" spans="1:27" ht="228" customHeight="1" thickBot="1" x14ac:dyDescent="0.3">
      <c r="A80" s="67" t="s">
        <v>86</v>
      </c>
      <c r="B80" s="454"/>
      <c r="C80" s="20"/>
      <c r="D80" s="39" t="s">
        <v>117</v>
      </c>
      <c r="E80" s="95" t="s">
        <v>123</v>
      </c>
      <c r="F80" s="357" t="s">
        <v>127</v>
      </c>
      <c r="G80" s="36" t="s">
        <v>26</v>
      </c>
      <c r="H80" s="38" t="s">
        <v>129</v>
      </c>
      <c r="I80" s="26" t="s">
        <v>137</v>
      </c>
      <c r="J80" s="8" t="s">
        <v>138</v>
      </c>
      <c r="K80" s="270">
        <v>0</v>
      </c>
      <c r="L80" s="271">
        <v>0</v>
      </c>
      <c r="M80" s="157" t="s">
        <v>610</v>
      </c>
      <c r="N80" s="265">
        <v>1</v>
      </c>
      <c r="O80" s="266">
        <v>1</v>
      </c>
      <c r="P80" s="211">
        <v>1</v>
      </c>
      <c r="Q80" s="155">
        <v>1</v>
      </c>
      <c r="R80" s="155">
        <v>1</v>
      </c>
      <c r="S80" s="205">
        <v>1</v>
      </c>
      <c r="T80" s="155">
        <v>1</v>
      </c>
      <c r="U80" s="155">
        <v>1</v>
      </c>
      <c r="V80" s="349">
        <v>1</v>
      </c>
      <c r="W80" s="155">
        <v>3</v>
      </c>
      <c r="X80" s="159">
        <v>3</v>
      </c>
      <c r="Y80" s="140">
        <f t="shared" si="5"/>
        <v>1</v>
      </c>
      <c r="Z80" s="193" t="s">
        <v>745</v>
      </c>
      <c r="AA80" s="89"/>
    </row>
    <row r="81" spans="1:28" ht="228" customHeight="1" thickBot="1" x14ac:dyDescent="0.3">
      <c r="A81" s="67" t="s">
        <v>86</v>
      </c>
      <c r="B81" s="454"/>
      <c r="C81" s="20"/>
      <c r="D81" s="39" t="s">
        <v>118</v>
      </c>
      <c r="E81" s="95" t="s">
        <v>124</v>
      </c>
      <c r="F81" s="357" t="s">
        <v>127</v>
      </c>
      <c r="G81" s="36" t="s">
        <v>26</v>
      </c>
      <c r="H81" s="38" t="s">
        <v>130</v>
      </c>
      <c r="I81" s="26" t="s">
        <v>139</v>
      </c>
      <c r="J81" s="8" t="s">
        <v>140</v>
      </c>
      <c r="K81" s="257">
        <v>1</v>
      </c>
      <c r="L81" s="257">
        <v>1</v>
      </c>
      <c r="M81" s="242">
        <v>1</v>
      </c>
      <c r="N81" s="152">
        <v>1</v>
      </c>
      <c r="O81" s="257">
        <v>1</v>
      </c>
      <c r="P81" s="257">
        <v>1</v>
      </c>
      <c r="Q81" s="154">
        <v>1</v>
      </c>
      <c r="R81" s="154">
        <v>1</v>
      </c>
      <c r="S81" s="205">
        <v>1</v>
      </c>
      <c r="T81" s="154">
        <v>1</v>
      </c>
      <c r="U81" s="154">
        <v>1</v>
      </c>
      <c r="V81" s="349">
        <v>1</v>
      </c>
      <c r="W81" s="154">
        <v>1</v>
      </c>
      <c r="X81" s="216">
        <v>1</v>
      </c>
      <c r="Y81" s="140">
        <f t="shared" si="5"/>
        <v>1</v>
      </c>
      <c r="Z81" s="193" t="s">
        <v>744</v>
      </c>
      <c r="AA81" s="89"/>
    </row>
    <row r="82" spans="1:28" ht="228" customHeight="1" thickBot="1" x14ac:dyDescent="0.3">
      <c r="A82" s="67" t="s">
        <v>86</v>
      </c>
      <c r="B82" s="454"/>
      <c r="C82" s="20"/>
      <c r="D82" s="39" t="s">
        <v>119</v>
      </c>
      <c r="E82" s="95" t="s">
        <v>125</v>
      </c>
      <c r="F82" s="357" t="s">
        <v>127</v>
      </c>
      <c r="G82" s="36" t="s">
        <v>26</v>
      </c>
      <c r="H82" s="38" t="s">
        <v>131</v>
      </c>
      <c r="I82" s="26" t="s">
        <v>141</v>
      </c>
      <c r="J82" s="8" t="s">
        <v>142</v>
      </c>
      <c r="K82" s="272">
        <v>0.2</v>
      </c>
      <c r="L82" s="272">
        <v>0.2</v>
      </c>
      <c r="M82" s="158">
        <f>+L82/K82</f>
        <v>1</v>
      </c>
      <c r="N82" s="273">
        <v>0.3</v>
      </c>
      <c r="O82" s="272">
        <v>0.3</v>
      </c>
      <c r="P82" s="158">
        <f>+O82/N82</f>
        <v>1</v>
      </c>
      <c r="Q82" s="155">
        <v>0.3</v>
      </c>
      <c r="R82" s="155">
        <v>0.3</v>
      </c>
      <c r="S82" s="205">
        <v>1</v>
      </c>
      <c r="T82" s="155">
        <v>0.2</v>
      </c>
      <c r="U82" s="155">
        <v>0.2</v>
      </c>
      <c r="V82" s="349">
        <v>1</v>
      </c>
      <c r="W82" s="155">
        <v>1</v>
      </c>
      <c r="X82" s="159">
        <v>1</v>
      </c>
      <c r="Y82" s="140">
        <f t="shared" si="5"/>
        <v>1</v>
      </c>
      <c r="Z82" s="193" t="s">
        <v>743</v>
      </c>
      <c r="AA82" s="89"/>
    </row>
    <row r="83" spans="1:28" ht="228" customHeight="1" thickBot="1" x14ac:dyDescent="0.3">
      <c r="A83" s="67" t="s">
        <v>86</v>
      </c>
      <c r="B83" s="454"/>
      <c r="C83" s="20"/>
      <c r="D83" s="41"/>
      <c r="E83" s="97"/>
      <c r="F83" s="357" t="s">
        <v>127</v>
      </c>
      <c r="G83" s="36" t="s">
        <v>26</v>
      </c>
      <c r="H83" s="38" t="s">
        <v>132</v>
      </c>
      <c r="I83" s="26" t="s">
        <v>143</v>
      </c>
      <c r="J83" s="8" t="s">
        <v>144</v>
      </c>
      <c r="K83" s="270">
        <v>0</v>
      </c>
      <c r="L83" s="270">
        <v>0</v>
      </c>
      <c r="M83" s="158" t="s">
        <v>610</v>
      </c>
      <c r="N83" s="274">
        <v>0.25</v>
      </c>
      <c r="O83" s="217">
        <v>0.25</v>
      </c>
      <c r="P83" s="158" t="s">
        <v>609</v>
      </c>
      <c r="Q83" s="217">
        <v>0.25</v>
      </c>
      <c r="R83" s="217">
        <v>0.25</v>
      </c>
      <c r="S83" s="205">
        <v>1</v>
      </c>
      <c r="T83" s="217">
        <v>0.5</v>
      </c>
      <c r="U83" s="217">
        <v>0.5</v>
      </c>
      <c r="V83" s="349">
        <v>1</v>
      </c>
      <c r="W83" s="157">
        <v>1</v>
      </c>
      <c r="X83" s="218">
        <v>1</v>
      </c>
      <c r="Y83" s="140">
        <f t="shared" si="5"/>
        <v>1</v>
      </c>
      <c r="Z83" s="193" t="s">
        <v>742</v>
      </c>
      <c r="AA83" s="89"/>
    </row>
    <row r="84" spans="1:28" ht="228" customHeight="1" thickBot="1" x14ac:dyDescent="0.3">
      <c r="A84" s="67" t="s">
        <v>86</v>
      </c>
      <c r="B84" s="454"/>
      <c r="C84" s="20"/>
      <c r="D84" s="41"/>
      <c r="E84" s="97"/>
      <c r="F84" s="357" t="s">
        <v>127</v>
      </c>
      <c r="G84" s="36" t="s">
        <v>26</v>
      </c>
      <c r="H84" s="38" t="s">
        <v>133</v>
      </c>
      <c r="I84" s="26" t="s">
        <v>145</v>
      </c>
      <c r="J84" s="8" t="s">
        <v>146</v>
      </c>
      <c r="K84" s="237">
        <v>0</v>
      </c>
      <c r="L84" s="237">
        <v>0</v>
      </c>
      <c r="M84" s="158" t="s">
        <v>610</v>
      </c>
      <c r="N84" s="152">
        <v>0.5</v>
      </c>
      <c r="O84" s="154">
        <v>0.5</v>
      </c>
      <c r="P84" s="158">
        <f>+O84/N84</f>
        <v>1</v>
      </c>
      <c r="Q84" s="154">
        <v>0.5</v>
      </c>
      <c r="R84" s="154">
        <v>0.5</v>
      </c>
      <c r="S84" s="205">
        <v>1</v>
      </c>
      <c r="T84" s="154">
        <v>0</v>
      </c>
      <c r="U84" s="154">
        <v>0</v>
      </c>
      <c r="V84" s="349" t="s">
        <v>610</v>
      </c>
      <c r="W84" s="154">
        <v>1</v>
      </c>
      <c r="X84" s="216">
        <v>1</v>
      </c>
      <c r="Y84" s="140">
        <f t="shared" si="5"/>
        <v>1</v>
      </c>
      <c r="Z84" s="193" t="s">
        <v>747</v>
      </c>
      <c r="AA84" s="89"/>
    </row>
    <row r="85" spans="1:28" ht="228" customHeight="1" thickBot="1" x14ac:dyDescent="0.3">
      <c r="A85" s="67" t="s">
        <v>86</v>
      </c>
      <c r="B85" s="454"/>
      <c r="C85" s="20"/>
      <c r="D85" s="39" t="s">
        <v>120</v>
      </c>
      <c r="E85" s="95" t="s">
        <v>126</v>
      </c>
      <c r="F85" s="358" t="s">
        <v>127</v>
      </c>
      <c r="G85" s="36" t="s">
        <v>26</v>
      </c>
      <c r="H85" s="38" t="s">
        <v>134</v>
      </c>
      <c r="I85" s="26" t="s">
        <v>147</v>
      </c>
      <c r="J85" s="8" t="s">
        <v>148</v>
      </c>
      <c r="K85" s="270">
        <v>0</v>
      </c>
      <c r="L85" s="270">
        <v>0</v>
      </c>
      <c r="M85" s="158" t="s">
        <v>610</v>
      </c>
      <c r="N85" s="274">
        <v>0.5</v>
      </c>
      <c r="O85" s="275">
        <v>0.5</v>
      </c>
      <c r="P85" s="158" t="s">
        <v>609</v>
      </c>
      <c r="Q85" s="208">
        <v>0.5</v>
      </c>
      <c r="R85" s="208">
        <v>0.5</v>
      </c>
      <c r="S85" s="205" t="s">
        <v>610</v>
      </c>
      <c r="T85" s="155">
        <v>0</v>
      </c>
      <c r="U85" s="155">
        <v>0</v>
      </c>
      <c r="V85" s="349" t="s">
        <v>610</v>
      </c>
      <c r="W85" s="155">
        <v>0.5</v>
      </c>
      <c r="X85" s="159">
        <v>0.5</v>
      </c>
      <c r="Y85" s="140">
        <f t="shared" si="5"/>
        <v>1</v>
      </c>
      <c r="Z85" s="193" t="s">
        <v>748</v>
      </c>
      <c r="AA85" s="89"/>
    </row>
    <row r="86" spans="1:28" ht="228" customHeight="1" thickBot="1" x14ac:dyDescent="0.3">
      <c r="A86" s="67"/>
      <c r="B86" s="139"/>
      <c r="C86" s="20"/>
      <c r="D86" s="39"/>
      <c r="E86" s="95"/>
      <c r="F86" s="358" t="s">
        <v>127</v>
      </c>
      <c r="G86" s="36" t="s">
        <v>27</v>
      </c>
      <c r="H86" s="276" t="s">
        <v>639</v>
      </c>
      <c r="I86" s="26" t="s">
        <v>692</v>
      </c>
      <c r="J86" s="8" t="s">
        <v>692</v>
      </c>
      <c r="K86" s="197"/>
      <c r="L86" s="197"/>
      <c r="M86" s="158" t="s">
        <v>880</v>
      </c>
      <c r="N86" s="197"/>
      <c r="O86" s="197"/>
      <c r="P86" s="158" t="s">
        <v>880</v>
      </c>
      <c r="Q86" s="197"/>
      <c r="R86" s="197"/>
      <c r="S86" s="158" t="s">
        <v>880</v>
      </c>
      <c r="T86" s="207"/>
      <c r="U86" s="155"/>
      <c r="V86" s="158" t="s">
        <v>880</v>
      </c>
      <c r="W86" s="207"/>
      <c r="X86" s="159"/>
      <c r="Y86" s="158" t="s">
        <v>880</v>
      </c>
      <c r="Z86" s="193"/>
      <c r="AA86" s="232"/>
      <c r="AB86" s="233"/>
    </row>
    <row r="87" spans="1:28" ht="228" customHeight="1" thickBot="1" x14ac:dyDescent="0.3">
      <c r="A87" s="67"/>
      <c r="B87" s="139"/>
      <c r="C87" s="20"/>
      <c r="D87" s="39"/>
      <c r="E87" s="95"/>
      <c r="F87" s="358" t="s">
        <v>127</v>
      </c>
      <c r="G87" s="36" t="s">
        <v>27</v>
      </c>
      <c r="H87" s="38" t="s">
        <v>640</v>
      </c>
      <c r="I87" s="26" t="s">
        <v>693</v>
      </c>
      <c r="J87" s="8" t="s">
        <v>693</v>
      </c>
      <c r="K87" s="197"/>
      <c r="L87" s="197"/>
      <c r="M87" s="158" t="s">
        <v>880</v>
      </c>
      <c r="N87" s="197"/>
      <c r="O87" s="197"/>
      <c r="P87" s="158" t="s">
        <v>880</v>
      </c>
      <c r="Q87" s="197"/>
      <c r="R87" s="197"/>
      <c r="S87" s="158" t="s">
        <v>880</v>
      </c>
      <c r="T87" s="207"/>
      <c r="U87" s="155"/>
      <c r="V87" s="158" t="s">
        <v>880</v>
      </c>
      <c r="W87" s="207"/>
      <c r="X87" s="159"/>
      <c r="Y87" s="158" t="s">
        <v>880</v>
      </c>
      <c r="Z87" s="193"/>
      <c r="AA87" s="232"/>
      <c r="AB87" s="233"/>
    </row>
    <row r="88" spans="1:28" s="22" customFormat="1" ht="228" customHeight="1" thickBot="1" x14ac:dyDescent="0.3">
      <c r="A88" s="67"/>
      <c r="B88" s="139"/>
      <c r="C88" s="20"/>
      <c r="D88" s="39"/>
      <c r="E88" s="95"/>
      <c r="F88" s="358" t="s">
        <v>127</v>
      </c>
      <c r="G88" s="36" t="s">
        <v>27</v>
      </c>
      <c r="H88" s="38" t="s">
        <v>638</v>
      </c>
      <c r="I88" s="26" t="s">
        <v>694</v>
      </c>
      <c r="J88" s="8" t="s">
        <v>694</v>
      </c>
      <c r="K88" s="197"/>
      <c r="L88" s="197"/>
      <c r="M88" s="158" t="s">
        <v>880</v>
      </c>
      <c r="N88" s="197"/>
      <c r="O88" s="197"/>
      <c r="P88" s="158" t="s">
        <v>880</v>
      </c>
      <c r="Q88" s="197"/>
      <c r="R88" s="197"/>
      <c r="S88" s="158" t="s">
        <v>880</v>
      </c>
      <c r="T88" s="207"/>
      <c r="U88" s="155"/>
      <c r="V88" s="158" t="s">
        <v>880</v>
      </c>
      <c r="W88" s="207"/>
      <c r="X88" s="159"/>
      <c r="Y88" s="158" t="s">
        <v>880</v>
      </c>
      <c r="Z88" s="193"/>
      <c r="AA88" s="232"/>
      <c r="AB88" s="233"/>
    </row>
    <row r="89" spans="1:28" s="22" customFormat="1" ht="228" customHeight="1" thickBot="1" x14ac:dyDescent="0.3">
      <c r="A89" s="67"/>
      <c r="B89" s="139"/>
      <c r="C89" s="20"/>
      <c r="D89" s="39"/>
      <c r="E89" s="95"/>
      <c r="F89" s="358" t="s">
        <v>127</v>
      </c>
      <c r="G89" s="36" t="s">
        <v>27</v>
      </c>
      <c r="H89" s="38" t="s">
        <v>641</v>
      </c>
      <c r="I89" s="26" t="s">
        <v>695</v>
      </c>
      <c r="J89" s="8" t="s">
        <v>695</v>
      </c>
      <c r="K89" s="197"/>
      <c r="L89" s="197"/>
      <c r="M89" s="158" t="s">
        <v>880</v>
      </c>
      <c r="N89" s="197"/>
      <c r="O89" s="197"/>
      <c r="P89" s="158" t="s">
        <v>880</v>
      </c>
      <c r="Q89" s="197"/>
      <c r="R89" s="197"/>
      <c r="S89" s="158" t="s">
        <v>880</v>
      </c>
      <c r="T89" s="207"/>
      <c r="U89" s="155"/>
      <c r="V89" s="158" t="s">
        <v>880</v>
      </c>
      <c r="W89" s="207"/>
      <c r="X89" s="159"/>
      <c r="Y89" s="158" t="s">
        <v>880</v>
      </c>
      <c r="Z89" s="193"/>
      <c r="AA89" s="232"/>
      <c r="AB89" s="233"/>
    </row>
    <row r="90" spans="1:28" s="22" customFormat="1" ht="228" customHeight="1" thickBot="1" x14ac:dyDescent="0.3">
      <c r="A90" s="67"/>
      <c r="B90" s="139"/>
      <c r="C90" s="20"/>
      <c r="D90" s="39"/>
      <c r="E90" s="95"/>
      <c r="F90" s="358" t="s">
        <v>127</v>
      </c>
      <c r="G90" s="36" t="s">
        <v>27</v>
      </c>
      <c r="H90" s="38" t="s">
        <v>642</v>
      </c>
      <c r="I90" s="26" t="s">
        <v>696</v>
      </c>
      <c r="J90" s="8" t="s">
        <v>696</v>
      </c>
      <c r="K90" s="197"/>
      <c r="L90" s="197"/>
      <c r="M90" s="158" t="s">
        <v>880</v>
      </c>
      <c r="N90" s="197"/>
      <c r="O90" s="197"/>
      <c r="P90" s="158" t="s">
        <v>880</v>
      </c>
      <c r="Q90" s="197"/>
      <c r="R90" s="197"/>
      <c r="S90" s="158" t="s">
        <v>880</v>
      </c>
      <c r="T90" s="207"/>
      <c r="U90" s="155"/>
      <c r="V90" s="158" t="s">
        <v>880</v>
      </c>
      <c r="W90" s="207"/>
      <c r="X90" s="159"/>
      <c r="Y90" s="158" t="s">
        <v>880</v>
      </c>
      <c r="Z90" s="193"/>
      <c r="AA90" s="232"/>
      <c r="AB90" s="233"/>
    </row>
    <row r="91" spans="1:28" s="22" customFormat="1" ht="228" customHeight="1" thickBot="1" x14ac:dyDescent="0.3">
      <c r="A91" s="67"/>
      <c r="B91" s="139"/>
      <c r="C91" s="20"/>
      <c r="D91" s="39"/>
      <c r="E91" s="95"/>
      <c r="F91" s="358" t="s">
        <v>127</v>
      </c>
      <c r="G91" s="36" t="s">
        <v>27</v>
      </c>
      <c r="H91" s="38" t="s">
        <v>643</v>
      </c>
      <c r="I91" s="26" t="s">
        <v>697</v>
      </c>
      <c r="J91" s="8" t="s">
        <v>697</v>
      </c>
      <c r="K91" s="257"/>
      <c r="L91" s="257"/>
      <c r="M91" s="158" t="s">
        <v>880</v>
      </c>
      <c r="N91" s="257"/>
      <c r="O91" s="257"/>
      <c r="P91" s="158" t="s">
        <v>880</v>
      </c>
      <c r="Q91" s="257"/>
      <c r="R91" s="257"/>
      <c r="S91" s="158" t="s">
        <v>880</v>
      </c>
      <c r="T91" s="207"/>
      <c r="U91" s="155"/>
      <c r="V91" s="158" t="s">
        <v>880</v>
      </c>
      <c r="W91" s="207"/>
      <c r="X91" s="159"/>
      <c r="Y91" s="158" t="s">
        <v>880</v>
      </c>
      <c r="Z91" s="193"/>
      <c r="AA91" s="232"/>
      <c r="AB91" s="233"/>
    </row>
    <row r="92" spans="1:28" s="22" customFormat="1" ht="228" customHeight="1" thickBot="1" x14ac:dyDescent="0.3">
      <c r="A92" s="67"/>
      <c r="B92" s="139"/>
      <c r="C92" s="20"/>
      <c r="D92" s="39"/>
      <c r="E92" s="95"/>
      <c r="F92" s="358"/>
      <c r="G92" s="36" t="s">
        <v>27</v>
      </c>
      <c r="H92" s="38" t="s">
        <v>644</v>
      </c>
      <c r="I92" s="26" t="s">
        <v>698</v>
      </c>
      <c r="J92" s="26" t="s">
        <v>698</v>
      </c>
      <c r="K92" s="197"/>
      <c r="L92" s="197"/>
      <c r="M92" s="158" t="s">
        <v>880</v>
      </c>
      <c r="N92" s="197"/>
      <c r="O92" s="197"/>
      <c r="P92" s="158" t="s">
        <v>880</v>
      </c>
      <c r="Q92" s="197"/>
      <c r="R92" s="197"/>
      <c r="S92" s="158" t="s">
        <v>880</v>
      </c>
      <c r="T92" s="207"/>
      <c r="U92" s="155"/>
      <c r="V92" s="158" t="s">
        <v>880</v>
      </c>
      <c r="W92" s="207"/>
      <c r="X92" s="159"/>
      <c r="Y92" s="158" t="s">
        <v>880</v>
      </c>
      <c r="Z92" s="193"/>
      <c r="AA92" s="232"/>
      <c r="AB92" s="233"/>
    </row>
    <row r="93" spans="1:28" s="22" customFormat="1" ht="228" customHeight="1" thickBot="1" x14ac:dyDescent="0.3">
      <c r="A93" s="67"/>
      <c r="B93" s="139"/>
      <c r="C93" s="20"/>
      <c r="D93" s="39"/>
      <c r="E93" s="95"/>
      <c r="F93" s="358" t="s">
        <v>127</v>
      </c>
      <c r="G93" s="36" t="s">
        <v>27</v>
      </c>
      <c r="H93" s="38" t="s">
        <v>645</v>
      </c>
      <c r="I93" s="26" t="s">
        <v>699</v>
      </c>
      <c r="J93" s="8" t="s">
        <v>699</v>
      </c>
      <c r="K93" s="197"/>
      <c r="L93" s="197"/>
      <c r="M93" s="158" t="s">
        <v>880</v>
      </c>
      <c r="N93" s="197"/>
      <c r="O93" s="197"/>
      <c r="P93" s="158" t="s">
        <v>880</v>
      </c>
      <c r="Q93" s="197"/>
      <c r="R93" s="197"/>
      <c r="S93" s="158" t="s">
        <v>880</v>
      </c>
      <c r="T93" s="207"/>
      <c r="U93" s="155"/>
      <c r="V93" s="158" t="s">
        <v>880</v>
      </c>
      <c r="W93" s="207"/>
      <c r="X93" s="159"/>
      <c r="Y93" s="158" t="s">
        <v>880</v>
      </c>
      <c r="Z93" s="193"/>
      <c r="AA93" s="232"/>
      <c r="AB93" s="233"/>
    </row>
    <row r="94" spans="1:28" s="22" customFormat="1" ht="228" customHeight="1" thickBot="1" x14ac:dyDescent="0.3">
      <c r="A94" s="67"/>
      <c r="B94" s="139"/>
      <c r="C94" s="20"/>
      <c r="D94" s="39"/>
      <c r="E94" s="95"/>
      <c r="F94" s="358" t="s">
        <v>127</v>
      </c>
      <c r="G94" s="36" t="s">
        <v>27</v>
      </c>
      <c r="H94" s="38" t="s">
        <v>646</v>
      </c>
      <c r="I94" s="26" t="s">
        <v>700</v>
      </c>
      <c r="J94" s="8" t="s">
        <v>700</v>
      </c>
      <c r="K94" s="197"/>
      <c r="L94" s="197"/>
      <c r="M94" s="158" t="s">
        <v>880</v>
      </c>
      <c r="N94" s="197"/>
      <c r="O94" s="197"/>
      <c r="P94" s="158" t="s">
        <v>880</v>
      </c>
      <c r="Q94" s="197"/>
      <c r="R94" s="197"/>
      <c r="S94" s="158" t="s">
        <v>880</v>
      </c>
      <c r="T94" s="207"/>
      <c r="U94" s="155"/>
      <c r="V94" s="158" t="s">
        <v>880</v>
      </c>
      <c r="W94" s="207"/>
      <c r="X94" s="159"/>
      <c r="Y94" s="158" t="s">
        <v>880</v>
      </c>
      <c r="Z94" s="193"/>
      <c r="AA94" s="232"/>
      <c r="AB94" s="233"/>
    </row>
    <row r="95" spans="1:28" s="22" customFormat="1" ht="228" customHeight="1" thickBot="1" x14ac:dyDescent="0.3">
      <c r="A95" s="67"/>
      <c r="B95" s="139"/>
      <c r="C95" s="20"/>
      <c r="D95" s="39"/>
      <c r="E95" s="95"/>
      <c r="F95" s="358" t="s">
        <v>127</v>
      </c>
      <c r="G95" s="36" t="s">
        <v>27</v>
      </c>
      <c r="H95" s="38" t="s">
        <v>644</v>
      </c>
      <c r="I95" s="26" t="s">
        <v>698</v>
      </c>
      <c r="J95" s="8" t="s">
        <v>698</v>
      </c>
      <c r="K95" s="197"/>
      <c r="L95" s="197"/>
      <c r="M95" s="158" t="s">
        <v>880</v>
      </c>
      <c r="N95" s="197"/>
      <c r="O95" s="197"/>
      <c r="P95" s="158" t="s">
        <v>880</v>
      </c>
      <c r="Q95" s="197"/>
      <c r="R95" s="197"/>
      <c r="S95" s="158" t="s">
        <v>880</v>
      </c>
      <c r="T95" s="207"/>
      <c r="U95" s="155"/>
      <c r="V95" s="158" t="s">
        <v>880</v>
      </c>
      <c r="W95" s="207"/>
      <c r="X95" s="159"/>
      <c r="Y95" s="158" t="s">
        <v>880</v>
      </c>
      <c r="Z95" s="193"/>
      <c r="AA95" s="232"/>
      <c r="AB95" s="233"/>
    </row>
    <row r="96" spans="1:28" s="22" customFormat="1" ht="228" customHeight="1" thickBot="1" x14ac:dyDescent="0.3">
      <c r="A96" s="67"/>
      <c r="B96" s="139"/>
      <c r="C96" s="20"/>
      <c r="D96" s="39"/>
      <c r="E96" s="95"/>
      <c r="F96" s="358" t="s">
        <v>127</v>
      </c>
      <c r="G96" s="36" t="s">
        <v>27</v>
      </c>
      <c r="H96" s="38" t="s">
        <v>647</v>
      </c>
      <c r="I96" s="26" t="s">
        <v>701</v>
      </c>
      <c r="J96" s="8" t="s">
        <v>701</v>
      </c>
      <c r="K96" s="197"/>
      <c r="L96" s="197"/>
      <c r="M96" s="158" t="s">
        <v>880</v>
      </c>
      <c r="N96" s="197"/>
      <c r="O96" s="197"/>
      <c r="P96" s="158" t="s">
        <v>880</v>
      </c>
      <c r="Q96" s="197"/>
      <c r="R96" s="197"/>
      <c r="S96" s="158" t="s">
        <v>880</v>
      </c>
      <c r="T96" s="207"/>
      <c r="U96" s="155"/>
      <c r="V96" s="158" t="s">
        <v>880</v>
      </c>
      <c r="W96" s="207"/>
      <c r="X96" s="159"/>
      <c r="Y96" s="158" t="s">
        <v>880</v>
      </c>
      <c r="Z96" s="193"/>
      <c r="AA96" s="232"/>
      <c r="AB96" s="233"/>
    </row>
    <row r="97" spans="1:27" s="22" customFormat="1" ht="228" customHeight="1" thickBot="1" x14ac:dyDescent="0.3">
      <c r="A97" s="219" t="s">
        <v>86</v>
      </c>
      <c r="B97" s="450" t="s">
        <v>464</v>
      </c>
      <c r="C97" s="167"/>
      <c r="D97" s="466" t="s">
        <v>465</v>
      </c>
      <c r="E97" s="469" t="s">
        <v>466</v>
      </c>
      <c r="F97" s="356" t="s">
        <v>467</v>
      </c>
      <c r="G97" s="19" t="s">
        <v>26</v>
      </c>
      <c r="H97" s="19" t="s">
        <v>468</v>
      </c>
      <c r="I97" s="25" t="s">
        <v>475</v>
      </c>
      <c r="J97" s="25" t="s">
        <v>476</v>
      </c>
      <c r="K97" s="277">
        <v>0</v>
      </c>
      <c r="L97" s="248">
        <v>0</v>
      </c>
      <c r="M97" s="158" t="s">
        <v>610</v>
      </c>
      <c r="N97" s="213">
        <v>1</v>
      </c>
      <c r="O97" s="208">
        <v>1</v>
      </c>
      <c r="P97" s="158">
        <f t="shared" ref="P97:P98" si="6">+O97/N97</f>
        <v>1</v>
      </c>
      <c r="Q97" s="277">
        <v>1</v>
      </c>
      <c r="R97" s="155">
        <v>1</v>
      </c>
      <c r="S97" s="205">
        <f>+R97/Q97</f>
        <v>1</v>
      </c>
      <c r="T97" s="277">
        <v>1</v>
      </c>
      <c r="U97" s="155">
        <v>1</v>
      </c>
      <c r="V97" s="349">
        <v>1</v>
      </c>
      <c r="W97" s="277">
        <v>3</v>
      </c>
      <c r="X97" s="278">
        <v>3</v>
      </c>
      <c r="Y97" s="140">
        <f t="shared" si="5"/>
        <v>1</v>
      </c>
      <c r="Z97" s="193" t="s">
        <v>766</v>
      </c>
      <c r="AA97" s="166"/>
    </row>
    <row r="98" spans="1:27" s="22" customFormat="1" ht="228" customHeight="1" thickBot="1" x14ac:dyDescent="0.3">
      <c r="A98" s="219" t="s">
        <v>86</v>
      </c>
      <c r="B98" s="451"/>
      <c r="C98" s="167"/>
      <c r="D98" s="467"/>
      <c r="E98" s="470"/>
      <c r="F98" s="357" t="s">
        <v>467</v>
      </c>
      <c r="G98" s="19" t="s">
        <v>26</v>
      </c>
      <c r="H98" s="19" t="s">
        <v>469</v>
      </c>
      <c r="I98" s="19" t="s">
        <v>477</v>
      </c>
      <c r="J98" s="25" t="s">
        <v>478</v>
      </c>
      <c r="K98" s="277">
        <v>0</v>
      </c>
      <c r="L98" s="248">
        <v>0</v>
      </c>
      <c r="M98" s="158" t="s">
        <v>610</v>
      </c>
      <c r="N98" s="274">
        <v>0.5</v>
      </c>
      <c r="O98" s="217">
        <v>0.5</v>
      </c>
      <c r="P98" s="158">
        <f t="shared" si="6"/>
        <v>1</v>
      </c>
      <c r="Q98" s="277">
        <v>0</v>
      </c>
      <c r="R98" s="155">
        <v>0</v>
      </c>
      <c r="S98" s="205" t="s">
        <v>610</v>
      </c>
      <c r="T98" s="279">
        <v>0.5</v>
      </c>
      <c r="U98" s="279">
        <v>0.5</v>
      </c>
      <c r="V98" s="349">
        <v>1</v>
      </c>
      <c r="W98" s="277">
        <v>1</v>
      </c>
      <c r="X98" s="159">
        <v>1</v>
      </c>
      <c r="Y98" s="140">
        <f t="shared" si="5"/>
        <v>1</v>
      </c>
      <c r="Z98" s="193" t="s">
        <v>767</v>
      </c>
      <c r="AA98" s="166"/>
    </row>
    <row r="99" spans="1:27" s="22" customFormat="1" ht="228" customHeight="1" thickBot="1" x14ac:dyDescent="0.3">
      <c r="A99" s="67" t="s">
        <v>86</v>
      </c>
      <c r="B99" s="451"/>
      <c r="C99" s="20"/>
      <c r="D99" s="467"/>
      <c r="E99" s="470"/>
      <c r="F99" s="357" t="s">
        <v>467</v>
      </c>
      <c r="G99" s="19" t="s">
        <v>26</v>
      </c>
      <c r="H99" s="19" t="s">
        <v>470</v>
      </c>
      <c r="I99" s="19" t="s">
        <v>479</v>
      </c>
      <c r="J99" s="25" t="s">
        <v>480</v>
      </c>
      <c r="K99" s="280">
        <v>1</v>
      </c>
      <c r="L99" s="248">
        <v>1</v>
      </c>
      <c r="M99" s="158">
        <f>+L99/K99</f>
        <v>1</v>
      </c>
      <c r="N99" s="213">
        <v>0</v>
      </c>
      <c r="O99" s="208">
        <v>0</v>
      </c>
      <c r="P99" s="158" t="s">
        <v>610</v>
      </c>
      <c r="Q99" s="277">
        <v>0</v>
      </c>
      <c r="R99" s="155">
        <v>0</v>
      </c>
      <c r="S99" s="205" t="s">
        <v>610</v>
      </c>
      <c r="T99" s="277">
        <v>0</v>
      </c>
      <c r="U99" s="208">
        <v>0</v>
      </c>
      <c r="V99" s="349" t="s">
        <v>610</v>
      </c>
      <c r="W99" s="277">
        <v>1</v>
      </c>
      <c r="X99" s="159">
        <v>1</v>
      </c>
      <c r="Y99" s="140">
        <f t="shared" si="5"/>
        <v>1</v>
      </c>
      <c r="Z99" s="193" t="s">
        <v>768</v>
      </c>
      <c r="AA99" s="166"/>
    </row>
    <row r="100" spans="1:27" s="22" customFormat="1" ht="228" customHeight="1" thickBot="1" x14ac:dyDescent="0.3">
      <c r="A100" s="219" t="s">
        <v>86</v>
      </c>
      <c r="B100" s="451"/>
      <c r="C100" s="167"/>
      <c r="D100" s="467"/>
      <c r="E100" s="470"/>
      <c r="F100" s="357" t="s">
        <v>467</v>
      </c>
      <c r="G100" s="19" t="s">
        <v>26</v>
      </c>
      <c r="H100" s="19" t="s">
        <v>620</v>
      </c>
      <c r="I100" s="19" t="s">
        <v>481</v>
      </c>
      <c r="J100" s="25" t="s">
        <v>482</v>
      </c>
      <c r="K100" s="140">
        <v>0</v>
      </c>
      <c r="L100" s="258">
        <v>0</v>
      </c>
      <c r="M100" s="158" t="s">
        <v>610</v>
      </c>
      <c r="N100" s="152">
        <v>0.15</v>
      </c>
      <c r="O100" s="154">
        <v>0.15</v>
      </c>
      <c r="P100" s="158">
        <f>+O100/N100</f>
        <v>1</v>
      </c>
      <c r="Q100" s="140">
        <v>1</v>
      </c>
      <c r="R100" s="154">
        <v>1</v>
      </c>
      <c r="S100" s="205">
        <v>1</v>
      </c>
      <c r="T100" s="140">
        <v>1</v>
      </c>
      <c r="U100" s="154">
        <v>1</v>
      </c>
      <c r="V100" s="349">
        <v>1</v>
      </c>
      <c r="W100" s="140">
        <v>1</v>
      </c>
      <c r="X100" s="216">
        <v>1</v>
      </c>
      <c r="Y100" s="140">
        <f t="shared" si="5"/>
        <v>1</v>
      </c>
      <c r="Z100" s="193" t="s">
        <v>769</v>
      </c>
      <c r="AA100" s="166"/>
    </row>
    <row r="101" spans="1:27" s="22" customFormat="1" ht="228" customHeight="1" thickBot="1" x14ac:dyDescent="0.3">
      <c r="A101" s="219" t="s">
        <v>86</v>
      </c>
      <c r="B101" s="451"/>
      <c r="C101" s="167"/>
      <c r="D101" s="467"/>
      <c r="E101" s="470"/>
      <c r="F101" s="357" t="s">
        <v>467</v>
      </c>
      <c r="G101" s="19" t="s">
        <v>26</v>
      </c>
      <c r="H101" s="19" t="s">
        <v>471</v>
      </c>
      <c r="I101" s="19" t="s">
        <v>483</v>
      </c>
      <c r="J101" s="25" t="s">
        <v>484</v>
      </c>
      <c r="K101" s="277">
        <v>0</v>
      </c>
      <c r="L101" s="248">
        <v>0</v>
      </c>
      <c r="M101" s="158" t="s">
        <v>610</v>
      </c>
      <c r="N101" s="265">
        <v>10</v>
      </c>
      <c r="O101" s="208">
        <v>10</v>
      </c>
      <c r="P101" s="158">
        <v>1</v>
      </c>
      <c r="Q101" s="277">
        <v>10</v>
      </c>
      <c r="R101" s="155">
        <v>10</v>
      </c>
      <c r="S101" s="205">
        <v>1</v>
      </c>
      <c r="T101" s="277">
        <v>1</v>
      </c>
      <c r="U101" s="208">
        <v>1</v>
      </c>
      <c r="V101" s="349">
        <v>1</v>
      </c>
      <c r="W101" s="277">
        <v>21</v>
      </c>
      <c r="X101" s="278">
        <v>21</v>
      </c>
      <c r="Y101" s="140">
        <f t="shared" si="5"/>
        <v>1</v>
      </c>
      <c r="Z101" s="193" t="s">
        <v>770</v>
      </c>
      <c r="AA101" s="166"/>
    </row>
    <row r="102" spans="1:27" s="22" customFormat="1" ht="228" customHeight="1" thickBot="1" x14ac:dyDescent="0.3">
      <c r="A102" s="219" t="s">
        <v>86</v>
      </c>
      <c r="B102" s="451"/>
      <c r="C102" s="167"/>
      <c r="D102" s="467"/>
      <c r="E102" s="470"/>
      <c r="F102" s="357" t="s">
        <v>467</v>
      </c>
      <c r="G102" s="19" t="s">
        <v>26</v>
      </c>
      <c r="H102" s="19" t="s">
        <v>472</v>
      </c>
      <c r="I102" s="19" t="s">
        <v>485</v>
      </c>
      <c r="J102" s="25" t="s">
        <v>486</v>
      </c>
      <c r="K102" s="277">
        <v>0</v>
      </c>
      <c r="L102" s="248">
        <v>0</v>
      </c>
      <c r="M102" s="158" t="s">
        <v>610</v>
      </c>
      <c r="N102" s="265">
        <v>0.5</v>
      </c>
      <c r="O102" s="265">
        <v>0.5</v>
      </c>
      <c r="P102" s="158" t="s">
        <v>610</v>
      </c>
      <c r="Q102" s="281">
        <v>0.5</v>
      </c>
      <c r="R102" s="275">
        <v>0.5</v>
      </c>
      <c r="S102" s="205">
        <v>1</v>
      </c>
      <c r="T102" s="277">
        <v>0</v>
      </c>
      <c r="U102" s="155">
        <v>0</v>
      </c>
      <c r="V102" s="349" t="s">
        <v>610</v>
      </c>
      <c r="W102" s="240">
        <v>1</v>
      </c>
      <c r="X102" s="159">
        <v>1</v>
      </c>
      <c r="Y102" s="140">
        <f t="shared" si="5"/>
        <v>1</v>
      </c>
      <c r="Z102" s="193" t="s">
        <v>771</v>
      </c>
      <c r="AA102" s="166"/>
    </row>
    <row r="103" spans="1:27" s="22" customFormat="1" ht="228" customHeight="1" thickBot="1" x14ac:dyDescent="0.3">
      <c r="A103" s="67" t="s">
        <v>86</v>
      </c>
      <c r="B103" s="451"/>
      <c r="C103" s="20"/>
      <c r="D103" s="467"/>
      <c r="E103" s="470"/>
      <c r="F103" s="357" t="s">
        <v>467</v>
      </c>
      <c r="G103" s="19" t="s">
        <v>26</v>
      </c>
      <c r="H103" s="19" t="s">
        <v>473</v>
      </c>
      <c r="I103" s="19" t="s">
        <v>487</v>
      </c>
      <c r="J103" s="25" t="s">
        <v>486</v>
      </c>
      <c r="K103" s="277">
        <v>20</v>
      </c>
      <c r="L103" s="248">
        <v>20</v>
      </c>
      <c r="M103" s="158">
        <f>+L103/K103</f>
        <v>1</v>
      </c>
      <c r="N103" s="190">
        <v>0</v>
      </c>
      <c r="O103" s="155">
        <v>0</v>
      </c>
      <c r="P103" s="158" t="s">
        <v>610</v>
      </c>
      <c r="Q103" s="190">
        <v>0</v>
      </c>
      <c r="R103" s="155">
        <v>0</v>
      </c>
      <c r="S103" s="205" t="s">
        <v>610</v>
      </c>
      <c r="T103" s="190">
        <v>0</v>
      </c>
      <c r="U103" s="155">
        <v>0</v>
      </c>
      <c r="V103" s="349" t="s">
        <v>610</v>
      </c>
      <c r="W103" s="240">
        <v>20</v>
      </c>
      <c r="X103" s="159">
        <v>20</v>
      </c>
      <c r="Y103" s="140">
        <f t="shared" si="5"/>
        <v>1</v>
      </c>
      <c r="Z103" s="193" t="s">
        <v>772</v>
      </c>
      <c r="AA103" s="166"/>
    </row>
    <row r="104" spans="1:27" s="22" customFormat="1" ht="228" customHeight="1" thickBot="1" x14ac:dyDescent="0.3">
      <c r="A104" s="219" t="s">
        <v>86</v>
      </c>
      <c r="B104" s="451"/>
      <c r="C104" s="167"/>
      <c r="D104" s="468"/>
      <c r="E104" s="471"/>
      <c r="F104" s="358" t="s">
        <v>467</v>
      </c>
      <c r="G104" s="19" t="s">
        <v>26</v>
      </c>
      <c r="H104" s="19" t="s">
        <v>474</v>
      </c>
      <c r="I104" s="19" t="s">
        <v>488</v>
      </c>
      <c r="J104" s="25" t="s">
        <v>489</v>
      </c>
      <c r="K104" s="277">
        <v>0</v>
      </c>
      <c r="L104" s="248">
        <v>0</v>
      </c>
      <c r="M104" s="158" t="s">
        <v>610</v>
      </c>
      <c r="N104" s="152">
        <v>0.4</v>
      </c>
      <c r="O104" s="154">
        <v>0.4</v>
      </c>
      <c r="P104" s="158">
        <f>+O104/N104</f>
        <v>1</v>
      </c>
      <c r="Q104" s="242">
        <v>0.4</v>
      </c>
      <c r="R104" s="158">
        <v>0.38</v>
      </c>
      <c r="S104" s="205">
        <f>+R104/Q104</f>
        <v>0.95</v>
      </c>
      <c r="T104" s="140">
        <v>0.2</v>
      </c>
      <c r="U104" s="282">
        <v>0.161</v>
      </c>
      <c r="V104" s="349">
        <f>+U104/T104</f>
        <v>0.80499999999999994</v>
      </c>
      <c r="W104" s="140">
        <v>1</v>
      </c>
      <c r="X104" s="216">
        <f>SUM(O104,R104,U104)</f>
        <v>0.94100000000000006</v>
      </c>
      <c r="Y104" s="140">
        <f t="shared" si="5"/>
        <v>0.94100000000000006</v>
      </c>
      <c r="Z104" s="193" t="s">
        <v>773</v>
      </c>
      <c r="AA104" s="166"/>
    </row>
    <row r="105" spans="1:27" s="22" customFormat="1" ht="228" customHeight="1" thickBot="1" x14ac:dyDescent="0.3">
      <c r="A105" s="67" t="s">
        <v>86</v>
      </c>
      <c r="B105" s="451"/>
      <c r="C105" s="20"/>
      <c r="D105" s="47"/>
      <c r="E105" s="133"/>
      <c r="F105" s="358" t="s">
        <v>467</v>
      </c>
      <c r="G105" s="203" t="s">
        <v>27</v>
      </c>
      <c r="H105" s="25" t="s">
        <v>576</v>
      </c>
      <c r="I105" s="19" t="s">
        <v>702</v>
      </c>
      <c r="J105" s="25" t="s">
        <v>702</v>
      </c>
      <c r="K105" s="248"/>
      <c r="L105" s="248"/>
      <c r="M105" s="258" t="s">
        <v>880</v>
      </c>
      <c r="N105" s="248"/>
      <c r="O105" s="248"/>
      <c r="P105" s="258" t="s">
        <v>880</v>
      </c>
      <c r="Q105" s="248"/>
      <c r="R105" s="248"/>
      <c r="S105" s="258" t="s">
        <v>880</v>
      </c>
      <c r="T105" s="279"/>
      <c r="U105" s="155"/>
      <c r="V105" s="258" t="s">
        <v>880</v>
      </c>
      <c r="W105" s="283"/>
      <c r="X105" s="159"/>
      <c r="Y105" s="258" t="s">
        <v>880</v>
      </c>
      <c r="Z105" s="193"/>
      <c r="AA105" s="232"/>
    </row>
    <row r="106" spans="1:27" s="22" customFormat="1" ht="228" customHeight="1" thickBot="1" x14ac:dyDescent="0.3">
      <c r="A106" s="67" t="s">
        <v>86</v>
      </c>
      <c r="B106" s="452"/>
      <c r="C106" s="20"/>
      <c r="D106" s="47"/>
      <c r="E106" s="133"/>
      <c r="F106" s="358" t="s">
        <v>467</v>
      </c>
      <c r="G106" s="203" t="s">
        <v>27</v>
      </c>
      <c r="H106" s="25" t="s">
        <v>577</v>
      </c>
      <c r="I106" s="19" t="s">
        <v>703</v>
      </c>
      <c r="J106" s="25" t="s">
        <v>703</v>
      </c>
      <c r="K106" s="248"/>
      <c r="L106" s="248"/>
      <c r="M106" s="258" t="s">
        <v>880</v>
      </c>
      <c r="N106" s="248"/>
      <c r="O106" s="248"/>
      <c r="P106" s="258" t="s">
        <v>880</v>
      </c>
      <c r="Q106" s="248"/>
      <c r="R106" s="248"/>
      <c r="S106" s="258" t="s">
        <v>880</v>
      </c>
      <c r="T106" s="248"/>
      <c r="U106" s="155"/>
      <c r="V106" s="258" t="s">
        <v>880</v>
      </c>
      <c r="W106" s="283"/>
      <c r="X106" s="159"/>
      <c r="Y106" s="258" t="s">
        <v>880</v>
      </c>
      <c r="Z106" s="193"/>
      <c r="AA106" s="232"/>
    </row>
    <row r="107" spans="1:27" s="22" customFormat="1" ht="228" customHeight="1" thickBot="1" x14ac:dyDescent="0.3">
      <c r="A107" s="68" t="s">
        <v>222</v>
      </c>
      <c r="B107" s="433" t="s">
        <v>149</v>
      </c>
      <c r="C107" s="20"/>
      <c r="D107" s="446" t="s">
        <v>150</v>
      </c>
      <c r="E107" s="443" t="s">
        <v>154</v>
      </c>
      <c r="F107" s="356" t="s">
        <v>157</v>
      </c>
      <c r="G107" s="203" t="s">
        <v>26</v>
      </c>
      <c r="H107" s="20" t="s">
        <v>158</v>
      </c>
      <c r="I107" s="284" t="s">
        <v>179</v>
      </c>
      <c r="J107" s="285" t="s">
        <v>180</v>
      </c>
      <c r="K107" s="286">
        <v>0.4</v>
      </c>
      <c r="L107" s="286">
        <v>0.8</v>
      </c>
      <c r="M107" s="286">
        <v>1</v>
      </c>
      <c r="N107" s="152">
        <v>1</v>
      </c>
      <c r="O107" s="258">
        <v>1</v>
      </c>
      <c r="P107" s="258">
        <v>1</v>
      </c>
      <c r="Q107" s="286">
        <v>0</v>
      </c>
      <c r="R107" s="154">
        <v>0</v>
      </c>
      <c r="S107" s="205" t="s">
        <v>610</v>
      </c>
      <c r="T107" s="258">
        <v>0</v>
      </c>
      <c r="U107" s="154">
        <v>0</v>
      </c>
      <c r="V107" s="349" t="s">
        <v>610</v>
      </c>
      <c r="W107" s="258">
        <v>1</v>
      </c>
      <c r="X107" s="216">
        <v>1</v>
      </c>
      <c r="Y107" s="140">
        <f t="shared" si="5"/>
        <v>1</v>
      </c>
      <c r="Z107" s="193" t="s">
        <v>774</v>
      </c>
      <c r="AA107" s="166"/>
    </row>
    <row r="108" spans="1:27" s="22" customFormat="1" ht="228" customHeight="1" thickBot="1" x14ac:dyDescent="0.3">
      <c r="A108" s="69" t="s">
        <v>222</v>
      </c>
      <c r="B108" s="434"/>
      <c r="C108" s="20"/>
      <c r="D108" s="447"/>
      <c r="E108" s="444"/>
      <c r="F108" s="357" t="s">
        <v>157</v>
      </c>
      <c r="G108" s="203" t="s">
        <v>26</v>
      </c>
      <c r="H108" s="20" t="s">
        <v>159</v>
      </c>
      <c r="I108" s="287" t="s">
        <v>181</v>
      </c>
      <c r="J108" s="285" t="s">
        <v>182</v>
      </c>
      <c r="K108" s="286">
        <v>0.3</v>
      </c>
      <c r="L108" s="286">
        <v>0.25</v>
      </c>
      <c r="M108" s="158">
        <f>+L108/K108</f>
        <v>0.83333333333333337</v>
      </c>
      <c r="N108" s="152">
        <v>0.5</v>
      </c>
      <c r="O108" s="282">
        <v>0.71550000000000002</v>
      </c>
      <c r="P108" s="158" t="s">
        <v>609</v>
      </c>
      <c r="Q108" s="286">
        <v>0.7</v>
      </c>
      <c r="R108" s="282">
        <v>0.91359999999999997</v>
      </c>
      <c r="S108" s="205">
        <v>1</v>
      </c>
      <c r="T108" s="258">
        <v>0.98</v>
      </c>
      <c r="U108" s="282">
        <v>0.98499999999999999</v>
      </c>
      <c r="V108" s="349">
        <v>1</v>
      </c>
      <c r="W108" s="258">
        <v>0.98</v>
      </c>
      <c r="X108" s="216">
        <v>0.98</v>
      </c>
      <c r="Y108" s="140">
        <f t="shared" si="5"/>
        <v>1</v>
      </c>
      <c r="Z108" s="192" t="s">
        <v>775</v>
      </c>
      <c r="AA108" s="168"/>
    </row>
    <row r="109" spans="1:27" s="22" customFormat="1" ht="228" customHeight="1" thickBot="1" x14ac:dyDescent="0.3">
      <c r="A109" s="70" t="s">
        <v>222</v>
      </c>
      <c r="B109" s="434"/>
      <c r="C109" s="20"/>
      <c r="D109" s="447"/>
      <c r="E109" s="444"/>
      <c r="F109" s="357" t="s">
        <v>157</v>
      </c>
      <c r="G109" s="203" t="s">
        <v>26</v>
      </c>
      <c r="H109" s="20" t="s">
        <v>160</v>
      </c>
      <c r="I109" s="287" t="s">
        <v>183</v>
      </c>
      <c r="J109" s="285" t="s">
        <v>184</v>
      </c>
      <c r="K109" s="271">
        <v>1</v>
      </c>
      <c r="L109" s="248">
        <v>1</v>
      </c>
      <c r="M109" s="158">
        <f>+L109/K109</f>
        <v>1</v>
      </c>
      <c r="N109" s="265">
        <v>1</v>
      </c>
      <c r="O109" s="248">
        <v>1</v>
      </c>
      <c r="P109" s="158">
        <f>+O109/N109</f>
        <v>1</v>
      </c>
      <c r="Q109" s="271">
        <v>1</v>
      </c>
      <c r="R109" s="155">
        <v>1</v>
      </c>
      <c r="S109" s="205">
        <v>1</v>
      </c>
      <c r="T109" s="288">
        <v>0</v>
      </c>
      <c r="U109" s="155">
        <v>0</v>
      </c>
      <c r="V109" s="349" t="s">
        <v>610</v>
      </c>
      <c r="W109" s="288">
        <v>3</v>
      </c>
      <c r="X109" s="159">
        <v>3</v>
      </c>
      <c r="Y109" s="140">
        <f t="shared" si="5"/>
        <v>1</v>
      </c>
      <c r="Z109" s="193" t="s">
        <v>776</v>
      </c>
      <c r="AA109" s="166"/>
    </row>
    <row r="110" spans="1:27" s="22" customFormat="1" ht="228" customHeight="1" thickBot="1" x14ac:dyDescent="0.3">
      <c r="A110" s="70" t="s">
        <v>222</v>
      </c>
      <c r="B110" s="434"/>
      <c r="C110" s="20"/>
      <c r="D110" s="447"/>
      <c r="E110" s="444"/>
      <c r="F110" s="357" t="s">
        <v>157</v>
      </c>
      <c r="G110" s="203" t="s">
        <v>26</v>
      </c>
      <c r="H110" s="20" t="s">
        <v>161</v>
      </c>
      <c r="I110" s="287" t="s">
        <v>185</v>
      </c>
      <c r="J110" s="285" t="s">
        <v>186</v>
      </c>
      <c r="K110" s="249">
        <v>4</v>
      </c>
      <c r="L110" s="248">
        <v>3</v>
      </c>
      <c r="M110" s="158">
        <v>1</v>
      </c>
      <c r="N110" s="265">
        <v>4</v>
      </c>
      <c r="O110" s="266">
        <v>3.12</v>
      </c>
      <c r="P110" s="158">
        <v>1</v>
      </c>
      <c r="Q110" s="249">
        <v>4</v>
      </c>
      <c r="R110" s="155">
        <v>3.16</v>
      </c>
      <c r="S110" s="205">
        <v>1</v>
      </c>
      <c r="T110" s="249">
        <v>4</v>
      </c>
      <c r="U110" s="155">
        <v>3.37</v>
      </c>
      <c r="V110" s="349">
        <v>1</v>
      </c>
      <c r="W110" s="249">
        <v>4</v>
      </c>
      <c r="X110" s="159">
        <v>3.37</v>
      </c>
      <c r="Y110" s="140">
        <v>1</v>
      </c>
      <c r="Z110" s="193" t="s">
        <v>777</v>
      </c>
      <c r="AA110" s="166"/>
    </row>
    <row r="111" spans="1:27" s="22" customFormat="1" ht="228" customHeight="1" thickBot="1" x14ac:dyDescent="0.3">
      <c r="A111" s="164" t="s">
        <v>222</v>
      </c>
      <c r="B111" s="434"/>
      <c r="C111" s="223"/>
      <c r="D111" s="448"/>
      <c r="E111" s="445"/>
      <c r="F111" s="357" t="s">
        <v>157</v>
      </c>
      <c r="G111" s="203" t="s">
        <v>26</v>
      </c>
      <c r="H111" s="289" t="s">
        <v>162</v>
      </c>
      <c r="I111" s="287" t="s">
        <v>187</v>
      </c>
      <c r="J111" s="285" t="s">
        <v>188</v>
      </c>
      <c r="K111" s="248">
        <v>0</v>
      </c>
      <c r="L111" s="248">
        <v>0</v>
      </c>
      <c r="M111" s="158" t="s">
        <v>610</v>
      </c>
      <c r="N111" s="265">
        <v>1</v>
      </c>
      <c r="O111" s="266">
        <v>1</v>
      </c>
      <c r="P111" s="158">
        <f>+O111/N111</f>
        <v>1</v>
      </c>
      <c r="Q111" s="248">
        <v>1</v>
      </c>
      <c r="R111" s="290">
        <v>1</v>
      </c>
      <c r="S111" s="205">
        <v>1</v>
      </c>
      <c r="T111" s="248">
        <v>0</v>
      </c>
      <c r="U111" s="290">
        <v>0</v>
      </c>
      <c r="V111" s="349" t="s">
        <v>610</v>
      </c>
      <c r="W111" s="248">
        <v>2</v>
      </c>
      <c r="X111" s="291">
        <v>2</v>
      </c>
      <c r="Y111" s="140">
        <f t="shared" si="5"/>
        <v>1</v>
      </c>
      <c r="Z111" s="194" t="s">
        <v>778</v>
      </c>
      <c r="AA111" s="171"/>
    </row>
    <row r="112" spans="1:27" s="22" customFormat="1" ht="228" customHeight="1" thickBot="1" x14ac:dyDescent="0.3">
      <c r="A112" s="70" t="s">
        <v>222</v>
      </c>
      <c r="B112" s="434"/>
      <c r="C112" s="34"/>
      <c r="D112" s="446" t="s">
        <v>151</v>
      </c>
      <c r="E112" s="441" t="s">
        <v>155</v>
      </c>
      <c r="F112" s="357" t="s">
        <v>157</v>
      </c>
      <c r="G112" s="203" t="s">
        <v>26</v>
      </c>
      <c r="H112" s="34" t="s">
        <v>163</v>
      </c>
      <c r="I112" s="287" t="s">
        <v>189</v>
      </c>
      <c r="J112" s="285" t="s">
        <v>190</v>
      </c>
      <c r="K112" s="248">
        <v>1</v>
      </c>
      <c r="L112" s="155">
        <v>1</v>
      </c>
      <c r="M112" s="158">
        <f>+L112/K112</f>
        <v>1</v>
      </c>
      <c r="N112" s="265">
        <v>0</v>
      </c>
      <c r="O112" s="207">
        <v>0</v>
      </c>
      <c r="P112" s="158" t="s">
        <v>610</v>
      </c>
      <c r="Q112" s="248">
        <v>0</v>
      </c>
      <c r="R112" s="207">
        <v>1</v>
      </c>
      <c r="S112" s="205" t="s">
        <v>610</v>
      </c>
      <c r="T112" s="248">
        <v>0</v>
      </c>
      <c r="U112" s="207">
        <v>0</v>
      </c>
      <c r="V112" s="349" t="s">
        <v>610</v>
      </c>
      <c r="W112" s="248">
        <v>1</v>
      </c>
      <c r="X112" s="207">
        <v>1</v>
      </c>
      <c r="Y112" s="140">
        <f t="shared" si="5"/>
        <v>1</v>
      </c>
      <c r="Z112" s="140" t="s">
        <v>779</v>
      </c>
      <c r="AA112" s="169"/>
    </row>
    <row r="113" spans="1:27" s="22" customFormat="1" ht="228" customHeight="1" thickBot="1" x14ac:dyDescent="0.3">
      <c r="A113" s="70" t="s">
        <v>222</v>
      </c>
      <c r="B113" s="434"/>
      <c r="C113" s="35"/>
      <c r="D113" s="447"/>
      <c r="E113" s="442"/>
      <c r="F113" s="357" t="s">
        <v>157</v>
      </c>
      <c r="G113" s="203" t="s">
        <v>26</v>
      </c>
      <c r="H113" s="35" t="s">
        <v>164</v>
      </c>
      <c r="I113" s="287" t="s">
        <v>191</v>
      </c>
      <c r="J113" s="285" t="s">
        <v>192</v>
      </c>
      <c r="K113" s="286">
        <v>0.3</v>
      </c>
      <c r="L113" s="158">
        <v>0.12</v>
      </c>
      <c r="M113" s="158">
        <f>+L113/K113</f>
        <v>0.4</v>
      </c>
      <c r="N113" s="152">
        <v>0.6</v>
      </c>
      <c r="O113" s="286">
        <v>0.7</v>
      </c>
      <c r="P113" s="158" t="s">
        <v>609</v>
      </c>
      <c r="Q113" s="286">
        <v>0.8</v>
      </c>
      <c r="R113" s="282">
        <v>0.80300000000000005</v>
      </c>
      <c r="S113" s="205" t="s">
        <v>609</v>
      </c>
      <c r="T113" s="286">
        <v>1</v>
      </c>
      <c r="U113" s="154">
        <v>0.88</v>
      </c>
      <c r="V113" s="349">
        <f>+U113/T113</f>
        <v>0.88</v>
      </c>
      <c r="W113" s="258">
        <v>1</v>
      </c>
      <c r="X113" s="209">
        <v>0.88</v>
      </c>
      <c r="Y113" s="140">
        <f t="shared" si="5"/>
        <v>0.88</v>
      </c>
      <c r="Z113" s="140" t="s">
        <v>780</v>
      </c>
      <c r="AA113" s="170"/>
    </row>
    <row r="114" spans="1:27" s="22" customFormat="1" ht="228" customHeight="1" thickBot="1" x14ac:dyDescent="0.3">
      <c r="A114" s="70" t="s">
        <v>222</v>
      </c>
      <c r="B114" s="434"/>
      <c r="C114" s="35"/>
      <c r="D114" s="447"/>
      <c r="E114" s="442"/>
      <c r="F114" s="357" t="s">
        <v>157</v>
      </c>
      <c r="G114" s="203" t="s">
        <v>26</v>
      </c>
      <c r="H114" s="35" t="s">
        <v>165</v>
      </c>
      <c r="I114" s="287" t="s">
        <v>193</v>
      </c>
      <c r="J114" s="285" t="s">
        <v>194</v>
      </c>
      <c r="K114" s="258">
        <v>1</v>
      </c>
      <c r="L114" s="258">
        <v>1</v>
      </c>
      <c r="M114" s="258">
        <v>1</v>
      </c>
      <c r="N114" s="152">
        <v>1</v>
      </c>
      <c r="O114" s="258">
        <v>1</v>
      </c>
      <c r="P114" s="258">
        <v>1</v>
      </c>
      <c r="Q114" s="258">
        <v>1</v>
      </c>
      <c r="R114" s="154">
        <v>1</v>
      </c>
      <c r="S114" s="205">
        <v>1</v>
      </c>
      <c r="T114" s="258">
        <v>1</v>
      </c>
      <c r="U114" s="154">
        <v>1</v>
      </c>
      <c r="V114" s="349">
        <v>1</v>
      </c>
      <c r="W114" s="258">
        <v>1</v>
      </c>
      <c r="X114" s="209">
        <v>1</v>
      </c>
      <c r="Y114" s="140">
        <f t="shared" si="5"/>
        <v>1</v>
      </c>
      <c r="Z114" s="140" t="s">
        <v>781</v>
      </c>
      <c r="AA114" s="170"/>
    </row>
    <row r="115" spans="1:27" s="22" customFormat="1" ht="228" customHeight="1" thickBot="1" x14ac:dyDescent="0.3">
      <c r="A115" s="70" t="s">
        <v>222</v>
      </c>
      <c r="B115" s="434"/>
      <c r="C115" s="35"/>
      <c r="D115" s="447"/>
      <c r="E115" s="442"/>
      <c r="F115" s="357" t="s">
        <v>157</v>
      </c>
      <c r="G115" s="203" t="s">
        <v>26</v>
      </c>
      <c r="H115" s="35" t="s">
        <v>166</v>
      </c>
      <c r="I115" s="287" t="s">
        <v>195</v>
      </c>
      <c r="J115" s="285" t="s">
        <v>196</v>
      </c>
      <c r="K115" s="245">
        <v>1</v>
      </c>
      <c r="L115" s="157">
        <v>2</v>
      </c>
      <c r="M115" s="158" t="s">
        <v>608</v>
      </c>
      <c r="N115" s="265">
        <v>0</v>
      </c>
      <c r="O115" s="207">
        <v>3</v>
      </c>
      <c r="P115" s="158" t="s">
        <v>610</v>
      </c>
      <c r="Q115" s="245">
        <v>1</v>
      </c>
      <c r="R115" s="157">
        <v>2</v>
      </c>
      <c r="S115" s="205">
        <v>1</v>
      </c>
      <c r="T115" s="245">
        <v>0</v>
      </c>
      <c r="U115" s="212">
        <v>2</v>
      </c>
      <c r="V115" s="349" t="s">
        <v>610</v>
      </c>
      <c r="W115" s="245">
        <v>2</v>
      </c>
      <c r="X115" s="213">
        <v>9</v>
      </c>
      <c r="Y115" s="140">
        <v>1</v>
      </c>
      <c r="Z115" s="140" t="s">
        <v>782</v>
      </c>
      <c r="AA115" s="170"/>
    </row>
    <row r="116" spans="1:27" s="22" customFormat="1" ht="228" customHeight="1" thickBot="1" x14ac:dyDescent="0.3">
      <c r="A116" s="70" t="s">
        <v>222</v>
      </c>
      <c r="B116" s="434"/>
      <c r="C116" s="35"/>
      <c r="D116" s="447"/>
      <c r="E116" s="442"/>
      <c r="F116" s="357" t="s">
        <v>157</v>
      </c>
      <c r="G116" s="203" t="s">
        <v>26</v>
      </c>
      <c r="H116" s="35" t="s">
        <v>167</v>
      </c>
      <c r="I116" s="287" t="s">
        <v>197</v>
      </c>
      <c r="J116" s="285" t="s">
        <v>198</v>
      </c>
      <c r="K116" s="258">
        <v>1</v>
      </c>
      <c r="L116" s="258">
        <v>1</v>
      </c>
      <c r="M116" s="158">
        <f>+L116/K116</f>
        <v>1</v>
      </c>
      <c r="N116" s="152">
        <v>1</v>
      </c>
      <c r="O116" s="258">
        <v>1</v>
      </c>
      <c r="P116" s="158">
        <f>+O116/N116</f>
        <v>1</v>
      </c>
      <c r="Q116" s="258">
        <v>1</v>
      </c>
      <c r="R116" s="154">
        <v>1</v>
      </c>
      <c r="S116" s="205">
        <v>1</v>
      </c>
      <c r="T116" s="258">
        <v>1</v>
      </c>
      <c r="U116" s="154">
        <v>1</v>
      </c>
      <c r="V116" s="349">
        <v>1</v>
      </c>
      <c r="W116" s="258">
        <v>1</v>
      </c>
      <c r="X116" s="209">
        <v>1</v>
      </c>
      <c r="Y116" s="140">
        <f t="shared" si="5"/>
        <v>1</v>
      </c>
      <c r="Z116" s="140" t="s">
        <v>783</v>
      </c>
      <c r="AA116" s="170"/>
    </row>
    <row r="117" spans="1:27" s="22" customFormat="1" ht="228" customHeight="1" thickBot="1" x14ac:dyDescent="0.3">
      <c r="A117" s="164" t="s">
        <v>222</v>
      </c>
      <c r="B117" s="434"/>
      <c r="C117" s="172"/>
      <c r="D117" s="447"/>
      <c r="E117" s="442"/>
      <c r="F117" s="357" t="s">
        <v>157</v>
      </c>
      <c r="G117" s="203" t="s">
        <v>26</v>
      </c>
      <c r="H117" s="35" t="s">
        <v>168</v>
      </c>
      <c r="I117" s="287" t="s">
        <v>199</v>
      </c>
      <c r="J117" s="287" t="s">
        <v>199</v>
      </c>
      <c r="K117" s="288">
        <v>0</v>
      </c>
      <c r="L117" s="155">
        <v>0</v>
      </c>
      <c r="M117" s="158" t="s">
        <v>610</v>
      </c>
      <c r="N117" s="265">
        <v>1</v>
      </c>
      <c r="O117" s="207">
        <v>1</v>
      </c>
      <c r="P117" s="158">
        <f>+O117/N117</f>
        <v>1</v>
      </c>
      <c r="Q117" s="288">
        <v>1</v>
      </c>
      <c r="R117" s="155">
        <v>1</v>
      </c>
      <c r="S117" s="205">
        <v>1</v>
      </c>
      <c r="T117" s="288">
        <v>1</v>
      </c>
      <c r="U117" s="155">
        <v>1</v>
      </c>
      <c r="V117" s="349">
        <v>1</v>
      </c>
      <c r="W117" s="245">
        <v>3</v>
      </c>
      <c r="X117" s="207">
        <v>3</v>
      </c>
      <c r="Y117" s="140">
        <f t="shared" si="5"/>
        <v>1</v>
      </c>
      <c r="Z117" s="140" t="s">
        <v>784</v>
      </c>
      <c r="AA117" s="170"/>
    </row>
    <row r="118" spans="1:27" s="22" customFormat="1" ht="228" customHeight="1" thickBot="1" x14ac:dyDescent="0.3">
      <c r="A118" s="164" t="s">
        <v>222</v>
      </c>
      <c r="B118" s="434"/>
      <c r="C118" s="222"/>
      <c r="D118" s="447"/>
      <c r="E118" s="442"/>
      <c r="F118" s="357" t="s">
        <v>157</v>
      </c>
      <c r="G118" s="203" t="s">
        <v>26</v>
      </c>
      <c r="H118" s="292" t="s">
        <v>169</v>
      </c>
      <c r="I118" s="287" t="s">
        <v>200</v>
      </c>
      <c r="J118" s="19" t="s">
        <v>201</v>
      </c>
      <c r="K118" s="288">
        <v>0</v>
      </c>
      <c r="L118" s="155">
        <v>0</v>
      </c>
      <c r="M118" s="158" t="s">
        <v>610</v>
      </c>
      <c r="N118" s="265">
        <v>1</v>
      </c>
      <c r="O118" s="207">
        <v>1</v>
      </c>
      <c r="P118" s="158">
        <f>+O118/N118</f>
        <v>1</v>
      </c>
      <c r="Q118" s="288">
        <v>1</v>
      </c>
      <c r="R118" s="157">
        <v>1</v>
      </c>
      <c r="S118" s="205">
        <v>1</v>
      </c>
      <c r="T118" s="288">
        <v>0</v>
      </c>
      <c r="U118" s="288">
        <v>0</v>
      </c>
      <c r="V118" s="349" t="s">
        <v>610</v>
      </c>
      <c r="W118" s="245">
        <v>2</v>
      </c>
      <c r="X118" s="245">
        <v>2</v>
      </c>
      <c r="Y118" s="140">
        <f t="shared" si="5"/>
        <v>1</v>
      </c>
      <c r="Z118" s="205" t="s">
        <v>785</v>
      </c>
      <c r="AA118" s="173"/>
    </row>
    <row r="119" spans="1:27" s="22" customFormat="1" ht="228" customHeight="1" thickBot="1" x14ac:dyDescent="0.3">
      <c r="A119" s="164" t="s">
        <v>222</v>
      </c>
      <c r="B119" s="434"/>
      <c r="C119" s="220"/>
      <c r="D119" s="447"/>
      <c r="E119" s="442"/>
      <c r="F119" s="357" t="s">
        <v>157</v>
      </c>
      <c r="G119" s="203" t="s">
        <v>26</v>
      </c>
      <c r="H119" s="293" t="s">
        <v>170</v>
      </c>
      <c r="I119" s="287" t="s">
        <v>202</v>
      </c>
      <c r="J119" s="285" t="s">
        <v>203</v>
      </c>
      <c r="K119" s="248">
        <v>0</v>
      </c>
      <c r="L119" s="155">
        <v>0</v>
      </c>
      <c r="M119" s="158" t="s">
        <v>610</v>
      </c>
      <c r="N119" s="265">
        <v>0</v>
      </c>
      <c r="O119" s="155">
        <v>0</v>
      </c>
      <c r="P119" s="158" t="s">
        <v>610</v>
      </c>
      <c r="Q119" s="248">
        <v>0</v>
      </c>
      <c r="R119" s="155">
        <v>0</v>
      </c>
      <c r="S119" s="205" t="s">
        <v>610</v>
      </c>
      <c r="T119" s="248">
        <v>1</v>
      </c>
      <c r="U119" s="155">
        <v>1</v>
      </c>
      <c r="V119" s="349">
        <v>1</v>
      </c>
      <c r="W119" s="248">
        <v>1</v>
      </c>
      <c r="X119" s="207">
        <v>1</v>
      </c>
      <c r="Y119" s="140">
        <f t="shared" si="5"/>
        <v>1</v>
      </c>
      <c r="Z119" s="140" t="s">
        <v>786</v>
      </c>
      <c r="AA119" s="174"/>
    </row>
    <row r="120" spans="1:27" s="22" customFormat="1" ht="228" customHeight="1" thickBot="1" x14ac:dyDescent="0.3">
      <c r="A120" s="164" t="s">
        <v>222</v>
      </c>
      <c r="B120" s="434"/>
      <c r="C120" s="175"/>
      <c r="D120" s="447"/>
      <c r="E120" s="442"/>
      <c r="F120" s="357" t="s">
        <v>157</v>
      </c>
      <c r="G120" s="203" t="s">
        <v>26</v>
      </c>
      <c r="H120" s="294" t="s">
        <v>171</v>
      </c>
      <c r="I120" s="287" t="s">
        <v>204</v>
      </c>
      <c r="J120" s="285" t="s">
        <v>205</v>
      </c>
      <c r="K120" s="245">
        <v>0</v>
      </c>
      <c r="L120" s="155">
        <v>0</v>
      </c>
      <c r="M120" s="158" t="s">
        <v>610</v>
      </c>
      <c r="N120" s="265">
        <v>0</v>
      </c>
      <c r="O120" s="155">
        <v>0</v>
      </c>
      <c r="P120" s="158" t="s">
        <v>610</v>
      </c>
      <c r="Q120" s="245">
        <v>0</v>
      </c>
      <c r="R120" s="155">
        <v>0</v>
      </c>
      <c r="S120" s="205" t="s">
        <v>610</v>
      </c>
      <c r="T120" s="258">
        <v>0.25</v>
      </c>
      <c r="U120" s="154">
        <v>1</v>
      </c>
      <c r="V120" s="349">
        <v>1</v>
      </c>
      <c r="W120" s="258">
        <v>0.25</v>
      </c>
      <c r="X120" s="209">
        <v>1</v>
      </c>
      <c r="Y120" s="140">
        <v>1</v>
      </c>
      <c r="Z120" s="140" t="s">
        <v>787</v>
      </c>
      <c r="AA120" s="176"/>
    </row>
    <row r="121" spans="1:27" s="22" customFormat="1" ht="228" customHeight="1" thickBot="1" x14ac:dyDescent="0.3">
      <c r="A121" s="164" t="s">
        <v>222</v>
      </c>
      <c r="B121" s="434"/>
      <c r="C121" s="221"/>
      <c r="D121" s="447"/>
      <c r="E121" s="442"/>
      <c r="F121" s="357" t="s">
        <v>157</v>
      </c>
      <c r="G121" s="203" t="s">
        <v>26</v>
      </c>
      <c r="H121" s="295" t="s">
        <v>172</v>
      </c>
      <c r="I121" s="287" t="s">
        <v>206</v>
      </c>
      <c r="J121" s="285" t="s">
        <v>207</v>
      </c>
      <c r="K121" s="248">
        <v>0</v>
      </c>
      <c r="L121" s="155">
        <v>0</v>
      </c>
      <c r="M121" s="158" t="s">
        <v>610</v>
      </c>
      <c r="N121" s="265">
        <v>1</v>
      </c>
      <c r="O121" s="155">
        <v>1</v>
      </c>
      <c r="P121" s="158">
        <f>+O121/N121</f>
        <v>1</v>
      </c>
      <c r="Q121" s="248">
        <v>0</v>
      </c>
      <c r="R121" s="155">
        <v>0</v>
      </c>
      <c r="S121" s="205" t="s">
        <v>610</v>
      </c>
      <c r="T121" s="248">
        <v>1</v>
      </c>
      <c r="U121" s="155">
        <v>1</v>
      </c>
      <c r="V121" s="349">
        <v>1</v>
      </c>
      <c r="W121" s="248">
        <v>2</v>
      </c>
      <c r="X121" s="156">
        <v>2</v>
      </c>
      <c r="Y121" s="140">
        <f t="shared" si="5"/>
        <v>1</v>
      </c>
      <c r="Z121" s="205" t="s">
        <v>788</v>
      </c>
      <c r="AA121" s="177"/>
    </row>
    <row r="122" spans="1:27" s="22" customFormat="1" ht="228" customHeight="1" thickBot="1" x14ac:dyDescent="0.3">
      <c r="A122" s="70" t="s">
        <v>222</v>
      </c>
      <c r="B122" s="434"/>
      <c r="C122" s="23"/>
      <c r="D122" s="447"/>
      <c r="E122" s="442"/>
      <c r="F122" s="357" t="s">
        <v>157</v>
      </c>
      <c r="G122" s="203" t="s">
        <v>26</v>
      </c>
      <c r="H122" s="296" t="s">
        <v>173</v>
      </c>
      <c r="I122" s="287" t="s">
        <v>208</v>
      </c>
      <c r="J122" s="285" t="s">
        <v>209</v>
      </c>
      <c r="K122" s="258">
        <v>1</v>
      </c>
      <c r="L122" s="258">
        <v>1</v>
      </c>
      <c r="M122" s="158">
        <f>+L122/K122</f>
        <v>1</v>
      </c>
      <c r="N122" s="152">
        <v>1</v>
      </c>
      <c r="O122" s="258">
        <v>1</v>
      </c>
      <c r="P122" s="158">
        <f>+O122/N122</f>
        <v>1</v>
      </c>
      <c r="Q122" s="258">
        <v>1</v>
      </c>
      <c r="R122" s="154">
        <v>1</v>
      </c>
      <c r="S122" s="205">
        <v>1</v>
      </c>
      <c r="T122" s="258">
        <v>1</v>
      </c>
      <c r="U122" s="154">
        <v>1</v>
      </c>
      <c r="V122" s="349">
        <v>1</v>
      </c>
      <c r="W122" s="258">
        <v>1</v>
      </c>
      <c r="X122" s="154">
        <v>1</v>
      </c>
      <c r="Y122" s="140">
        <f t="shared" si="5"/>
        <v>1</v>
      </c>
      <c r="Z122" s="206" t="s">
        <v>789</v>
      </c>
      <c r="AA122" s="178"/>
    </row>
    <row r="123" spans="1:27" s="22" customFormat="1" ht="228" customHeight="1" thickBot="1" x14ac:dyDescent="0.3">
      <c r="A123" s="164" t="s">
        <v>222</v>
      </c>
      <c r="B123" s="434"/>
      <c r="C123" s="175"/>
      <c r="D123" s="448"/>
      <c r="E123" s="458"/>
      <c r="F123" s="357" t="s">
        <v>157</v>
      </c>
      <c r="G123" s="203" t="s">
        <v>26</v>
      </c>
      <c r="H123" s="294" t="s">
        <v>174</v>
      </c>
      <c r="I123" s="287" t="s">
        <v>210</v>
      </c>
      <c r="J123" s="285" t="s">
        <v>211</v>
      </c>
      <c r="K123" s="248">
        <v>0</v>
      </c>
      <c r="L123" s="248">
        <v>0</v>
      </c>
      <c r="M123" s="158" t="s">
        <v>610</v>
      </c>
      <c r="N123" s="248">
        <v>0</v>
      </c>
      <c r="O123" s="248">
        <v>0</v>
      </c>
      <c r="P123" s="158" t="s">
        <v>610</v>
      </c>
      <c r="Q123" s="248">
        <v>0</v>
      </c>
      <c r="R123" s="157">
        <v>0</v>
      </c>
      <c r="S123" s="205" t="s">
        <v>610</v>
      </c>
      <c r="T123" s="248">
        <v>1</v>
      </c>
      <c r="U123" s="248">
        <v>1</v>
      </c>
      <c r="V123" s="349">
        <v>1</v>
      </c>
      <c r="W123" s="248">
        <v>1</v>
      </c>
      <c r="X123" s="248">
        <v>1</v>
      </c>
      <c r="Y123" s="140">
        <f t="shared" si="5"/>
        <v>1</v>
      </c>
      <c r="Z123" s="140" t="s">
        <v>790</v>
      </c>
      <c r="AA123" s="165"/>
    </row>
    <row r="124" spans="1:27" s="22" customFormat="1" ht="228" customHeight="1" thickBot="1" x14ac:dyDescent="0.3">
      <c r="A124" s="70" t="s">
        <v>222</v>
      </c>
      <c r="B124" s="434"/>
      <c r="C124" s="24"/>
      <c r="D124" s="43" t="s">
        <v>152</v>
      </c>
      <c r="E124" s="441" t="s">
        <v>156</v>
      </c>
      <c r="F124" s="357" t="s">
        <v>157</v>
      </c>
      <c r="G124" s="203" t="s">
        <v>26</v>
      </c>
      <c r="H124" s="294" t="s">
        <v>175</v>
      </c>
      <c r="I124" s="287" t="s">
        <v>212</v>
      </c>
      <c r="J124" s="285" t="s">
        <v>213</v>
      </c>
      <c r="K124" s="248">
        <v>3</v>
      </c>
      <c r="L124" s="197">
        <v>3</v>
      </c>
      <c r="M124" s="158">
        <f>+L124/K124</f>
        <v>1</v>
      </c>
      <c r="N124" s="265">
        <v>3</v>
      </c>
      <c r="O124" s="197">
        <v>3</v>
      </c>
      <c r="P124" s="158">
        <f>+O124/N124</f>
        <v>1</v>
      </c>
      <c r="Q124" s="248">
        <v>3</v>
      </c>
      <c r="R124" s="155">
        <v>3</v>
      </c>
      <c r="S124" s="205">
        <v>1</v>
      </c>
      <c r="T124" s="248">
        <v>3</v>
      </c>
      <c r="U124" s="155">
        <v>3</v>
      </c>
      <c r="V124" s="349">
        <v>1</v>
      </c>
      <c r="W124" s="248">
        <v>12</v>
      </c>
      <c r="X124" s="207">
        <v>12</v>
      </c>
      <c r="Y124" s="140">
        <f t="shared" si="5"/>
        <v>1</v>
      </c>
      <c r="Z124" s="140" t="s">
        <v>791</v>
      </c>
      <c r="AA124" s="165"/>
    </row>
    <row r="125" spans="1:27" s="22" customFormat="1" ht="228" customHeight="1" thickBot="1" x14ac:dyDescent="0.3">
      <c r="A125" s="70" t="s">
        <v>222</v>
      </c>
      <c r="B125" s="434"/>
      <c r="C125" s="24"/>
      <c r="D125" s="43" t="s">
        <v>153</v>
      </c>
      <c r="E125" s="442"/>
      <c r="F125" s="357" t="s">
        <v>157</v>
      </c>
      <c r="G125" s="203" t="s">
        <v>26</v>
      </c>
      <c r="H125" s="294" t="s">
        <v>176</v>
      </c>
      <c r="I125" s="287" t="s">
        <v>214</v>
      </c>
      <c r="J125" s="285" t="s">
        <v>215</v>
      </c>
      <c r="K125" s="248">
        <v>3</v>
      </c>
      <c r="L125" s="197">
        <v>3</v>
      </c>
      <c r="M125" s="158">
        <f>+L125/K125</f>
        <v>1</v>
      </c>
      <c r="N125" s="265">
        <v>3</v>
      </c>
      <c r="O125" s="197">
        <v>3</v>
      </c>
      <c r="P125" s="158">
        <f>+O125/N125</f>
        <v>1</v>
      </c>
      <c r="Q125" s="248">
        <v>3</v>
      </c>
      <c r="R125" s="155">
        <v>3</v>
      </c>
      <c r="S125" s="205">
        <v>1</v>
      </c>
      <c r="T125" s="248">
        <v>3</v>
      </c>
      <c r="U125" s="155">
        <v>3</v>
      </c>
      <c r="V125" s="349">
        <v>1</v>
      </c>
      <c r="W125" s="248">
        <v>12</v>
      </c>
      <c r="X125" s="207">
        <v>12</v>
      </c>
      <c r="Y125" s="140">
        <f t="shared" si="5"/>
        <v>1</v>
      </c>
      <c r="Z125" s="140" t="s">
        <v>792</v>
      </c>
      <c r="AA125" s="165"/>
    </row>
    <row r="126" spans="1:27" s="22" customFormat="1" ht="228" customHeight="1" thickBot="1" x14ac:dyDescent="0.3">
      <c r="A126" s="70" t="s">
        <v>222</v>
      </c>
      <c r="B126" s="434"/>
      <c r="C126" s="24"/>
      <c r="D126" s="446" t="s">
        <v>152</v>
      </c>
      <c r="E126" s="442"/>
      <c r="F126" s="357" t="s">
        <v>157</v>
      </c>
      <c r="G126" s="203" t="s">
        <v>26</v>
      </c>
      <c r="H126" s="294" t="s">
        <v>177</v>
      </c>
      <c r="I126" s="287" t="s">
        <v>216</v>
      </c>
      <c r="J126" s="285" t="s">
        <v>217</v>
      </c>
      <c r="K126" s="258">
        <v>0.6</v>
      </c>
      <c r="L126" s="237">
        <v>0.56999999999999995</v>
      </c>
      <c r="M126" s="158">
        <f>+L126/K126</f>
        <v>0.95</v>
      </c>
      <c r="N126" s="152">
        <v>0.7</v>
      </c>
      <c r="O126" s="154">
        <v>0.61</v>
      </c>
      <c r="P126" s="158">
        <f>+O126/N126</f>
        <v>0.87142857142857144</v>
      </c>
      <c r="Q126" s="258">
        <v>0.8</v>
      </c>
      <c r="R126" s="282">
        <v>0.81200000000000006</v>
      </c>
      <c r="S126" s="205" t="s">
        <v>609</v>
      </c>
      <c r="T126" s="258">
        <v>0.99</v>
      </c>
      <c r="U126" s="282">
        <v>0.99870000000000003</v>
      </c>
      <c r="V126" s="349">
        <v>1</v>
      </c>
      <c r="W126" s="258">
        <v>0.99</v>
      </c>
      <c r="X126" s="297">
        <v>0.99870000000000003</v>
      </c>
      <c r="Y126" s="140">
        <v>1</v>
      </c>
      <c r="Z126" s="140" t="s">
        <v>793</v>
      </c>
      <c r="AA126" s="165"/>
    </row>
    <row r="127" spans="1:27" s="22" customFormat="1" ht="228" customHeight="1" thickBot="1" x14ac:dyDescent="0.3">
      <c r="A127" s="70" t="s">
        <v>222</v>
      </c>
      <c r="B127" s="434"/>
      <c r="C127" s="24"/>
      <c r="D127" s="447"/>
      <c r="E127" s="442"/>
      <c r="F127" s="357" t="s">
        <v>157</v>
      </c>
      <c r="G127" s="203" t="s">
        <v>26</v>
      </c>
      <c r="H127" s="294" t="s">
        <v>794</v>
      </c>
      <c r="I127" s="287" t="s">
        <v>218</v>
      </c>
      <c r="J127" s="285" t="s">
        <v>219</v>
      </c>
      <c r="K127" s="248">
        <v>3</v>
      </c>
      <c r="L127" s="197">
        <v>3</v>
      </c>
      <c r="M127" s="158">
        <f>+L127/K127</f>
        <v>1</v>
      </c>
      <c r="N127" s="265">
        <v>3</v>
      </c>
      <c r="O127" s="197">
        <v>3</v>
      </c>
      <c r="P127" s="158">
        <f>+O127/N127</f>
        <v>1</v>
      </c>
      <c r="Q127" s="248">
        <v>3</v>
      </c>
      <c r="R127" s="155">
        <v>3</v>
      </c>
      <c r="S127" s="205">
        <v>1</v>
      </c>
      <c r="T127" s="248">
        <v>3</v>
      </c>
      <c r="U127" s="155">
        <v>3</v>
      </c>
      <c r="V127" s="349">
        <v>1</v>
      </c>
      <c r="W127" s="245">
        <v>12</v>
      </c>
      <c r="X127" s="207">
        <v>12</v>
      </c>
      <c r="Y127" s="140">
        <f t="shared" si="5"/>
        <v>1</v>
      </c>
      <c r="Z127" s="140" t="s">
        <v>795</v>
      </c>
      <c r="AA127" s="165"/>
    </row>
    <row r="128" spans="1:27" s="22" customFormat="1" ht="228" customHeight="1" thickBot="1" x14ac:dyDescent="0.3">
      <c r="A128" s="164" t="s">
        <v>222</v>
      </c>
      <c r="B128" s="434"/>
      <c r="C128" s="175"/>
      <c r="D128" s="447"/>
      <c r="E128" s="442"/>
      <c r="F128" s="358" t="s">
        <v>157</v>
      </c>
      <c r="G128" s="203" t="s">
        <v>26</v>
      </c>
      <c r="H128" s="294" t="s">
        <v>178</v>
      </c>
      <c r="I128" s="287" t="s">
        <v>220</v>
      </c>
      <c r="J128" s="285" t="s">
        <v>221</v>
      </c>
      <c r="K128" s="248">
        <v>0</v>
      </c>
      <c r="L128" s="248">
        <v>0</v>
      </c>
      <c r="M128" s="158" t="s">
        <v>610</v>
      </c>
      <c r="N128" s="265">
        <v>1</v>
      </c>
      <c r="O128" s="266">
        <v>1</v>
      </c>
      <c r="P128" s="158">
        <f>+O128/N128</f>
        <v>1</v>
      </c>
      <c r="Q128" s="248">
        <v>0</v>
      </c>
      <c r="R128" s="155">
        <v>0</v>
      </c>
      <c r="S128" s="205" t="s">
        <v>610</v>
      </c>
      <c r="T128" s="248">
        <v>0</v>
      </c>
      <c r="U128" s="155">
        <v>0</v>
      </c>
      <c r="V128" s="349" t="s">
        <v>610</v>
      </c>
      <c r="W128" s="245">
        <v>1</v>
      </c>
      <c r="X128" s="207">
        <v>1</v>
      </c>
      <c r="Y128" s="140">
        <f t="shared" si="5"/>
        <v>1</v>
      </c>
      <c r="Z128" s="140" t="s">
        <v>796</v>
      </c>
      <c r="AA128" s="165"/>
    </row>
    <row r="129" spans="1:27" s="22" customFormat="1" ht="228" customHeight="1" thickBot="1" x14ac:dyDescent="0.3">
      <c r="A129" s="70" t="s">
        <v>222</v>
      </c>
      <c r="B129" s="434"/>
      <c r="C129" s="24"/>
      <c r="D129" s="437" t="s">
        <v>223</v>
      </c>
      <c r="E129" s="439" t="s">
        <v>229</v>
      </c>
      <c r="F129" s="298" t="s">
        <v>228</v>
      </c>
      <c r="G129" s="203" t="s">
        <v>26</v>
      </c>
      <c r="H129" s="299" t="s">
        <v>619</v>
      </c>
      <c r="I129" s="25" t="s">
        <v>225</v>
      </c>
      <c r="J129" s="300" t="s">
        <v>797</v>
      </c>
      <c r="K129" s="301">
        <v>150</v>
      </c>
      <c r="L129" s="197">
        <v>139</v>
      </c>
      <c r="M129" s="158">
        <f>+L129/K129</f>
        <v>0.92666666666666664</v>
      </c>
      <c r="N129" s="265">
        <v>150</v>
      </c>
      <c r="O129" s="266">
        <v>165</v>
      </c>
      <c r="P129" s="158" t="s">
        <v>609</v>
      </c>
      <c r="Q129" s="155">
        <v>175</v>
      </c>
      <c r="R129" s="155">
        <v>205</v>
      </c>
      <c r="S129" s="205">
        <v>1</v>
      </c>
      <c r="T129" s="301">
        <v>175</v>
      </c>
      <c r="U129" s="155">
        <v>237</v>
      </c>
      <c r="V129" s="349">
        <v>1</v>
      </c>
      <c r="W129" s="155">
        <v>650</v>
      </c>
      <c r="X129" s="207">
        <v>746</v>
      </c>
      <c r="Y129" s="140">
        <v>1</v>
      </c>
      <c r="Z129" s="140" t="s">
        <v>798</v>
      </c>
      <c r="AA129" s="165"/>
    </row>
    <row r="130" spans="1:27" s="22" customFormat="1" ht="228" customHeight="1" x14ac:dyDescent="0.25">
      <c r="A130" s="70" t="s">
        <v>222</v>
      </c>
      <c r="B130" s="434"/>
      <c r="C130" s="42"/>
      <c r="D130" s="438"/>
      <c r="E130" s="440"/>
      <c r="F130" s="359" t="s">
        <v>228</v>
      </c>
      <c r="G130" s="203" t="s">
        <v>26</v>
      </c>
      <c r="H130" s="302" t="s">
        <v>224</v>
      </c>
      <c r="I130" s="200" t="s">
        <v>226</v>
      </c>
      <c r="J130" s="303" t="s">
        <v>227</v>
      </c>
      <c r="K130" s="304">
        <v>1</v>
      </c>
      <c r="L130" s="305">
        <v>0</v>
      </c>
      <c r="M130" s="306">
        <f>+L130/K130</f>
        <v>0</v>
      </c>
      <c r="N130" s="213">
        <v>1</v>
      </c>
      <c r="O130" s="307">
        <v>2</v>
      </c>
      <c r="P130" s="306" t="s">
        <v>609</v>
      </c>
      <c r="Q130" s="308">
        <v>1</v>
      </c>
      <c r="R130" s="308">
        <v>5</v>
      </c>
      <c r="S130" s="205" t="s">
        <v>609</v>
      </c>
      <c r="T130" s="304">
        <v>1</v>
      </c>
      <c r="U130" s="308">
        <v>5</v>
      </c>
      <c r="V130" s="349">
        <v>1</v>
      </c>
      <c r="W130" s="308">
        <v>4</v>
      </c>
      <c r="X130" s="156">
        <v>12</v>
      </c>
      <c r="Y130" s="140">
        <v>1</v>
      </c>
      <c r="Z130" s="140" t="s">
        <v>799</v>
      </c>
      <c r="AA130" s="165"/>
    </row>
    <row r="131" spans="1:27" s="22" customFormat="1" ht="228" customHeight="1" x14ac:dyDescent="0.25">
      <c r="A131" s="70" t="s">
        <v>222</v>
      </c>
      <c r="B131" s="434"/>
      <c r="C131" s="98"/>
      <c r="D131" s="428" t="s">
        <v>230</v>
      </c>
      <c r="E131" s="436" t="s">
        <v>113</v>
      </c>
      <c r="F131" s="298" t="s">
        <v>236</v>
      </c>
      <c r="G131" s="36" t="s">
        <v>26</v>
      </c>
      <c r="H131" s="309" t="s">
        <v>231</v>
      </c>
      <c r="I131" s="25" t="s">
        <v>232</v>
      </c>
      <c r="J131" s="8" t="s">
        <v>233</v>
      </c>
      <c r="K131" s="310">
        <v>0.25</v>
      </c>
      <c r="L131" s="237">
        <v>0.19</v>
      </c>
      <c r="M131" s="145">
        <f>+L131/K131</f>
        <v>0.76</v>
      </c>
      <c r="N131" s="152">
        <v>0.5</v>
      </c>
      <c r="O131" s="149">
        <v>0.5</v>
      </c>
      <c r="P131" s="145">
        <f>+O131/N131</f>
        <v>1</v>
      </c>
      <c r="Q131" s="310">
        <v>0.75</v>
      </c>
      <c r="R131" s="149">
        <v>0.75</v>
      </c>
      <c r="S131" s="140">
        <v>1</v>
      </c>
      <c r="T131" s="310">
        <v>1</v>
      </c>
      <c r="U131" s="149">
        <v>1</v>
      </c>
      <c r="V131" s="140">
        <v>1</v>
      </c>
      <c r="W131" s="310">
        <v>1</v>
      </c>
      <c r="X131" s="149">
        <v>1</v>
      </c>
      <c r="Y131" s="140">
        <f t="shared" si="5"/>
        <v>1</v>
      </c>
      <c r="Z131" s="140" t="s">
        <v>800</v>
      </c>
      <c r="AA131" s="165"/>
    </row>
    <row r="132" spans="1:27" s="22" customFormat="1" ht="228" customHeight="1" x14ac:dyDescent="0.25">
      <c r="A132" s="70"/>
      <c r="B132" s="434"/>
      <c r="C132" s="98"/>
      <c r="D132" s="428"/>
      <c r="E132" s="436"/>
      <c r="F132" s="311"/>
      <c r="G132" s="36" t="s">
        <v>26</v>
      </c>
      <c r="H132" s="309" t="s">
        <v>801</v>
      </c>
      <c r="I132" s="25" t="s">
        <v>803</v>
      </c>
      <c r="J132" s="8" t="s">
        <v>802</v>
      </c>
      <c r="K132" s="310">
        <v>0</v>
      </c>
      <c r="L132" s="237">
        <v>0</v>
      </c>
      <c r="M132" s="237" t="s">
        <v>610</v>
      </c>
      <c r="N132" s="237">
        <v>0.33</v>
      </c>
      <c r="O132" s="149">
        <v>0.33</v>
      </c>
      <c r="P132" s="145">
        <v>1</v>
      </c>
      <c r="Q132" s="237">
        <v>0.33</v>
      </c>
      <c r="R132" s="149">
        <v>0.33</v>
      </c>
      <c r="S132" s="145">
        <v>1</v>
      </c>
      <c r="T132" s="237">
        <v>0.33</v>
      </c>
      <c r="U132" s="149">
        <v>0.33</v>
      </c>
      <c r="V132" s="145">
        <v>1</v>
      </c>
      <c r="W132" s="312">
        <v>3</v>
      </c>
      <c r="X132" s="312">
        <v>3</v>
      </c>
      <c r="Y132" s="140">
        <v>1</v>
      </c>
      <c r="Z132" s="140" t="s">
        <v>804</v>
      </c>
      <c r="AA132" s="165"/>
    </row>
    <row r="133" spans="1:27" s="22" customFormat="1" ht="228" customHeight="1" x14ac:dyDescent="0.25">
      <c r="A133" s="70"/>
      <c r="B133" s="434"/>
      <c r="C133" s="98"/>
      <c r="D133" s="428"/>
      <c r="E133" s="436"/>
      <c r="F133" s="311"/>
      <c r="G133" s="36" t="s">
        <v>26</v>
      </c>
      <c r="H133" s="309" t="s">
        <v>805</v>
      </c>
      <c r="I133" s="25" t="s">
        <v>806</v>
      </c>
      <c r="J133" s="8" t="s">
        <v>807</v>
      </c>
      <c r="K133" s="310">
        <v>0.5</v>
      </c>
      <c r="L133" s="237">
        <v>0.8</v>
      </c>
      <c r="M133" s="140" t="s">
        <v>608</v>
      </c>
      <c r="N133" s="263">
        <v>0.5</v>
      </c>
      <c r="O133" s="149">
        <v>0.5</v>
      </c>
      <c r="P133" s="145">
        <v>1</v>
      </c>
      <c r="Q133" s="237">
        <v>0</v>
      </c>
      <c r="R133" s="149">
        <v>0</v>
      </c>
      <c r="S133" s="145" t="s">
        <v>610</v>
      </c>
      <c r="T133" s="237">
        <v>0</v>
      </c>
      <c r="U133" s="149">
        <v>0</v>
      </c>
      <c r="V133" s="145" t="s">
        <v>610</v>
      </c>
      <c r="W133" s="313">
        <v>1</v>
      </c>
      <c r="X133" s="313">
        <v>1</v>
      </c>
      <c r="Y133" s="140">
        <v>1</v>
      </c>
      <c r="Z133" s="140" t="s">
        <v>808</v>
      </c>
      <c r="AA133" s="165"/>
    </row>
    <row r="134" spans="1:27" s="22" customFormat="1" ht="228" customHeight="1" thickBot="1" x14ac:dyDescent="0.3">
      <c r="A134" s="70"/>
      <c r="B134" s="434"/>
      <c r="C134" s="98"/>
      <c r="D134" s="428"/>
      <c r="E134" s="436"/>
      <c r="F134" s="311"/>
      <c r="G134" s="36" t="s">
        <v>26</v>
      </c>
      <c r="H134" s="309" t="s">
        <v>611</v>
      </c>
      <c r="I134" s="25" t="s">
        <v>234</v>
      </c>
      <c r="J134" s="25" t="s">
        <v>235</v>
      </c>
      <c r="K134" s="312">
        <v>0</v>
      </c>
      <c r="L134" s="270">
        <v>0</v>
      </c>
      <c r="M134" s="140" t="s">
        <v>610</v>
      </c>
      <c r="N134" s="314">
        <v>1</v>
      </c>
      <c r="O134" s="196">
        <v>3</v>
      </c>
      <c r="P134" s="145" t="s">
        <v>609</v>
      </c>
      <c r="Q134" s="314">
        <v>1</v>
      </c>
      <c r="R134" s="196">
        <v>1</v>
      </c>
      <c r="S134" s="145">
        <v>1</v>
      </c>
      <c r="T134" s="314">
        <v>1</v>
      </c>
      <c r="U134" s="196">
        <v>1</v>
      </c>
      <c r="V134" s="145">
        <v>1</v>
      </c>
      <c r="W134" s="315">
        <v>3</v>
      </c>
      <c r="X134" s="315">
        <v>5</v>
      </c>
      <c r="Y134" s="140">
        <v>1</v>
      </c>
      <c r="Z134" s="140" t="s">
        <v>809</v>
      </c>
      <c r="AA134" s="165"/>
    </row>
    <row r="135" spans="1:27" s="22" customFormat="1" ht="228" customHeight="1" x14ac:dyDescent="0.25">
      <c r="A135" s="70" t="s">
        <v>222</v>
      </c>
      <c r="B135" s="434"/>
      <c r="C135" s="99"/>
      <c r="D135" s="428" t="s">
        <v>237</v>
      </c>
      <c r="E135" s="479" t="s">
        <v>238</v>
      </c>
      <c r="F135" s="360" t="s">
        <v>239</v>
      </c>
      <c r="G135" s="36" t="s">
        <v>26</v>
      </c>
      <c r="H135" s="285" t="s">
        <v>240</v>
      </c>
      <c r="I135" s="25" t="s">
        <v>244</v>
      </c>
      <c r="J135" s="44" t="s">
        <v>245</v>
      </c>
      <c r="K135" s="141">
        <v>0</v>
      </c>
      <c r="L135" s="141">
        <v>0</v>
      </c>
      <c r="M135" s="145" t="s">
        <v>610</v>
      </c>
      <c r="N135" s="265">
        <v>1</v>
      </c>
      <c r="O135" s="141">
        <v>1</v>
      </c>
      <c r="P135" s="145">
        <f>+O135/N135</f>
        <v>1</v>
      </c>
      <c r="Q135" s="141">
        <v>0</v>
      </c>
      <c r="R135" s="146">
        <v>0</v>
      </c>
      <c r="S135" s="140" t="s">
        <v>610</v>
      </c>
      <c r="T135" s="141">
        <v>0</v>
      </c>
      <c r="U135" s="141">
        <v>0</v>
      </c>
      <c r="V135" s="140" t="s">
        <v>610</v>
      </c>
      <c r="W135" s="142">
        <v>1</v>
      </c>
      <c r="X135" s="142">
        <v>1</v>
      </c>
      <c r="Y135" s="140">
        <f t="shared" si="5"/>
        <v>1</v>
      </c>
      <c r="Z135" s="206" t="s">
        <v>810</v>
      </c>
      <c r="AA135" s="179"/>
    </row>
    <row r="136" spans="1:27" s="22" customFormat="1" ht="228" customHeight="1" x14ac:dyDescent="0.25">
      <c r="A136" s="70" t="s">
        <v>222</v>
      </c>
      <c r="B136" s="434"/>
      <c r="C136" s="100"/>
      <c r="D136" s="428"/>
      <c r="E136" s="479"/>
      <c r="F136" s="361" t="s">
        <v>239</v>
      </c>
      <c r="G136" s="36" t="s">
        <v>26</v>
      </c>
      <c r="H136" s="285" t="s">
        <v>241</v>
      </c>
      <c r="I136" s="25" t="s">
        <v>246</v>
      </c>
      <c r="J136" s="44" t="s">
        <v>247</v>
      </c>
      <c r="K136" s="141">
        <v>1</v>
      </c>
      <c r="L136" s="147">
        <v>1</v>
      </c>
      <c r="M136" s="145">
        <f>+L136/K136</f>
        <v>1</v>
      </c>
      <c r="N136" s="265">
        <v>0</v>
      </c>
      <c r="O136" s="191">
        <v>0</v>
      </c>
      <c r="P136" s="145" t="s">
        <v>610</v>
      </c>
      <c r="Q136" s="141">
        <v>0</v>
      </c>
      <c r="R136" s="147">
        <v>0</v>
      </c>
      <c r="S136" s="140" t="s">
        <v>610</v>
      </c>
      <c r="T136" s="141">
        <v>0</v>
      </c>
      <c r="U136" s="147">
        <v>0</v>
      </c>
      <c r="V136" s="140" t="s">
        <v>610</v>
      </c>
      <c r="W136" s="141">
        <v>1</v>
      </c>
      <c r="X136" s="147">
        <v>1</v>
      </c>
      <c r="Y136" s="140">
        <f t="shared" ref="Y136:Y198" si="7">X136/W136</f>
        <v>1</v>
      </c>
      <c r="Z136" s="140" t="s">
        <v>811</v>
      </c>
      <c r="AA136" s="170"/>
    </row>
    <row r="137" spans="1:27" s="22" customFormat="1" ht="228" customHeight="1" x14ac:dyDescent="0.25">
      <c r="A137" s="70" t="s">
        <v>222</v>
      </c>
      <c r="B137" s="434"/>
      <c r="C137" s="100"/>
      <c r="D137" s="428"/>
      <c r="E137" s="479"/>
      <c r="F137" s="361" t="s">
        <v>239</v>
      </c>
      <c r="G137" s="36" t="s">
        <v>26</v>
      </c>
      <c r="H137" s="285" t="s">
        <v>242</v>
      </c>
      <c r="I137" s="44" t="s">
        <v>248</v>
      </c>
      <c r="J137" s="44" t="s">
        <v>249</v>
      </c>
      <c r="K137" s="141">
        <v>0</v>
      </c>
      <c r="L137" s="141">
        <v>0</v>
      </c>
      <c r="M137" s="141" t="s">
        <v>610</v>
      </c>
      <c r="N137" s="152">
        <v>0.1</v>
      </c>
      <c r="O137" s="145">
        <v>0.1</v>
      </c>
      <c r="P137" s="145">
        <f>+O137/N137</f>
        <v>1</v>
      </c>
      <c r="Q137" s="140">
        <v>0.5</v>
      </c>
      <c r="R137" s="149">
        <v>0.5</v>
      </c>
      <c r="S137" s="140">
        <v>1</v>
      </c>
      <c r="T137" s="140">
        <v>1</v>
      </c>
      <c r="U137" s="149">
        <v>1</v>
      </c>
      <c r="V137" s="140">
        <v>1</v>
      </c>
      <c r="W137" s="140">
        <v>1</v>
      </c>
      <c r="X137" s="149">
        <v>1</v>
      </c>
      <c r="Y137" s="140">
        <f t="shared" si="7"/>
        <v>1</v>
      </c>
      <c r="Z137" s="140" t="s">
        <v>812</v>
      </c>
      <c r="AA137" s="165"/>
    </row>
    <row r="138" spans="1:27" s="22" customFormat="1" ht="228" customHeight="1" x14ac:dyDescent="0.25">
      <c r="A138" s="164" t="s">
        <v>222</v>
      </c>
      <c r="B138" s="434"/>
      <c r="C138" s="224"/>
      <c r="D138" s="428"/>
      <c r="E138" s="479"/>
      <c r="F138" s="361" t="s">
        <v>239</v>
      </c>
      <c r="G138" s="36" t="s">
        <v>26</v>
      </c>
      <c r="H138" s="285" t="s">
        <v>243</v>
      </c>
      <c r="I138" s="44" t="s">
        <v>250</v>
      </c>
      <c r="J138" s="44" t="s">
        <v>251</v>
      </c>
      <c r="K138" s="141">
        <v>0</v>
      </c>
      <c r="L138" s="147">
        <v>0</v>
      </c>
      <c r="M138" s="141" t="s">
        <v>610</v>
      </c>
      <c r="N138" s="265">
        <v>0</v>
      </c>
      <c r="O138" s="265">
        <v>0</v>
      </c>
      <c r="P138" s="145" t="s">
        <v>610</v>
      </c>
      <c r="Q138" s="141">
        <v>1</v>
      </c>
      <c r="R138" s="147">
        <v>1</v>
      </c>
      <c r="S138" s="140">
        <v>1</v>
      </c>
      <c r="T138" s="147">
        <v>0</v>
      </c>
      <c r="U138" s="147">
        <v>0</v>
      </c>
      <c r="V138" s="140" t="s">
        <v>610</v>
      </c>
      <c r="W138" s="142">
        <v>1</v>
      </c>
      <c r="X138" s="147">
        <v>1</v>
      </c>
      <c r="Y138" s="140">
        <f t="shared" si="7"/>
        <v>1</v>
      </c>
      <c r="Z138" s="140" t="s">
        <v>813</v>
      </c>
      <c r="AA138" s="165"/>
    </row>
    <row r="139" spans="1:27" s="22" customFormat="1" ht="228" customHeight="1" x14ac:dyDescent="0.25">
      <c r="A139" s="70" t="s">
        <v>222</v>
      </c>
      <c r="B139" s="434"/>
      <c r="C139" s="101"/>
      <c r="D139" s="478"/>
      <c r="E139" s="477"/>
      <c r="F139" s="362" t="s">
        <v>260</v>
      </c>
      <c r="G139" s="36" t="s">
        <v>26</v>
      </c>
      <c r="H139" s="285" t="s">
        <v>252</v>
      </c>
      <c r="I139" s="316" t="s">
        <v>261</v>
      </c>
      <c r="J139" s="316" t="s">
        <v>262</v>
      </c>
      <c r="K139" s="317">
        <v>1</v>
      </c>
      <c r="L139" s="317">
        <v>1</v>
      </c>
      <c r="M139" s="145">
        <f t="shared" ref="M139:M146" si="8">+L139/K139</f>
        <v>1</v>
      </c>
      <c r="N139" s="152">
        <v>1</v>
      </c>
      <c r="O139" s="317">
        <v>1</v>
      </c>
      <c r="P139" s="145">
        <f t="shared" ref="P139:P146" si="9">+O139/N139</f>
        <v>1</v>
      </c>
      <c r="Q139" s="317">
        <v>1</v>
      </c>
      <c r="R139" s="149">
        <v>1</v>
      </c>
      <c r="S139" s="140">
        <v>1</v>
      </c>
      <c r="T139" s="317">
        <v>1</v>
      </c>
      <c r="U139" s="149">
        <v>1</v>
      </c>
      <c r="V139" s="140">
        <v>1</v>
      </c>
      <c r="W139" s="318">
        <v>1</v>
      </c>
      <c r="X139" s="149">
        <v>1</v>
      </c>
      <c r="Y139" s="140">
        <f t="shared" si="7"/>
        <v>1</v>
      </c>
      <c r="Z139" s="140" t="s">
        <v>814</v>
      </c>
      <c r="AA139" s="170"/>
    </row>
    <row r="140" spans="1:27" s="22" customFormat="1" ht="228" customHeight="1" x14ac:dyDescent="0.25">
      <c r="A140" s="70" t="s">
        <v>222</v>
      </c>
      <c r="B140" s="434"/>
      <c r="C140" s="101"/>
      <c r="D140" s="478"/>
      <c r="E140" s="477"/>
      <c r="F140" s="363" t="s">
        <v>260</v>
      </c>
      <c r="G140" s="36" t="s">
        <v>26</v>
      </c>
      <c r="H140" s="285" t="s">
        <v>253</v>
      </c>
      <c r="I140" s="316" t="s">
        <v>263</v>
      </c>
      <c r="J140" s="316" t="s">
        <v>264</v>
      </c>
      <c r="K140" s="317">
        <v>1</v>
      </c>
      <c r="L140" s="317">
        <v>1</v>
      </c>
      <c r="M140" s="145">
        <f t="shared" si="8"/>
        <v>1</v>
      </c>
      <c r="N140" s="152">
        <v>1</v>
      </c>
      <c r="O140" s="317">
        <v>1</v>
      </c>
      <c r="P140" s="145">
        <f t="shared" si="9"/>
        <v>1</v>
      </c>
      <c r="Q140" s="317">
        <v>1</v>
      </c>
      <c r="R140" s="149">
        <v>1</v>
      </c>
      <c r="S140" s="140">
        <v>1</v>
      </c>
      <c r="T140" s="317">
        <v>1</v>
      </c>
      <c r="U140" s="317">
        <v>1</v>
      </c>
      <c r="V140" s="317">
        <v>1</v>
      </c>
      <c r="W140" s="317">
        <v>1</v>
      </c>
      <c r="X140" s="149">
        <v>1</v>
      </c>
      <c r="Y140" s="140">
        <f t="shared" si="7"/>
        <v>1</v>
      </c>
      <c r="Z140" s="140" t="s">
        <v>815</v>
      </c>
      <c r="AA140" s="170"/>
    </row>
    <row r="141" spans="1:27" s="22" customFormat="1" ht="228" customHeight="1" thickBot="1" x14ac:dyDescent="0.3">
      <c r="A141" s="70" t="s">
        <v>222</v>
      </c>
      <c r="B141" s="434"/>
      <c r="C141" s="102"/>
      <c r="D141" s="478"/>
      <c r="E141" s="477"/>
      <c r="F141" s="363" t="s">
        <v>260</v>
      </c>
      <c r="G141" s="36" t="s">
        <v>26</v>
      </c>
      <c r="H141" s="285" t="s">
        <v>254</v>
      </c>
      <c r="I141" s="319" t="s">
        <v>265</v>
      </c>
      <c r="J141" s="316" t="s">
        <v>266</v>
      </c>
      <c r="K141" s="317">
        <v>1</v>
      </c>
      <c r="L141" s="317">
        <v>1</v>
      </c>
      <c r="M141" s="145">
        <f t="shared" si="8"/>
        <v>1</v>
      </c>
      <c r="N141" s="152">
        <v>1</v>
      </c>
      <c r="O141" s="317">
        <v>1</v>
      </c>
      <c r="P141" s="145">
        <f t="shared" si="9"/>
        <v>1</v>
      </c>
      <c r="Q141" s="317">
        <v>1</v>
      </c>
      <c r="R141" s="145">
        <v>1</v>
      </c>
      <c r="S141" s="140">
        <v>1</v>
      </c>
      <c r="T141" s="317">
        <v>1</v>
      </c>
      <c r="U141" s="145">
        <v>1</v>
      </c>
      <c r="V141" s="140">
        <v>1</v>
      </c>
      <c r="W141" s="317">
        <v>1</v>
      </c>
      <c r="X141" s="145">
        <v>1</v>
      </c>
      <c r="Y141" s="140">
        <f t="shared" si="7"/>
        <v>1</v>
      </c>
      <c r="Z141" s="205" t="s">
        <v>816</v>
      </c>
      <c r="AA141" s="180"/>
    </row>
    <row r="142" spans="1:27" s="22" customFormat="1" ht="228" customHeight="1" x14ac:dyDescent="0.25">
      <c r="A142" s="70" t="s">
        <v>222</v>
      </c>
      <c r="B142" s="434"/>
      <c r="C142" s="103"/>
      <c r="D142" s="478"/>
      <c r="E142" s="477"/>
      <c r="F142" s="363" t="s">
        <v>260</v>
      </c>
      <c r="G142" s="36" t="s">
        <v>26</v>
      </c>
      <c r="H142" s="285" t="s">
        <v>255</v>
      </c>
      <c r="I142" s="316" t="s">
        <v>267</v>
      </c>
      <c r="J142" s="316" t="s">
        <v>268</v>
      </c>
      <c r="K142" s="317">
        <v>1</v>
      </c>
      <c r="L142" s="317">
        <v>1</v>
      </c>
      <c r="M142" s="145">
        <f t="shared" si="8"/>
        <v>1</v>
      </c>
      <c r="N142" s="152">
        <v>1</v>
      </c>
      <c r="O142" s="317">
        <v>1</v>
      </c>
      <c r="P142" s="145">
        <f t="shared" si="9"/>
        <v>1</v>
      </c>
      <c r="Q142" s="317">
        <v>1</v>
      </c>
      <c r="R142" s="145">
        <v>1</v>
      </c>
      <c r="S142" s="140">
        <v>1</v>
      </c>
      <c r="T142" s="317">
        <v>1</v>
      </c>
      <c r="U142" s="145">
        <v>1</v>
      </c>
      <c r="V142" s="140">
        <v>1</v>
      </c>
      <c r="W142" s="318">
        <v>1</v>
      </c>
      <c r="X142" s="145">
        <v>1</v>
      </c>
      <c r="Y142" s="140">
        <f t="shared" si="7"/>
        <v>1</v>
      </c>
      <c r="Z142" s="206" t="s">
        <v>817</v>
      </c>
      <c r="AA142" s="181"/>
    </row>
    <row r="143" spans="1:27" s="22" customFormat="1" ht="228" customHeight="1" x14ac:dyDescent="0.25">
      <c r="A143" s="70" t="s">
        <v>222</v>
      </c>
      <c r="B143" s="434"/>
      <c r="C143" s="104"/>
      <c r="D143" s="478"/>
      <c r="E143" s="477"/>
      <c r="F143" s="363" t="s">
        <v>260</v>
      </c>
      <c r="G143" s="36" t="s">
        <v>26</v>
      </c>
      <c r="H143" s="9" t="s">
        <v>256</v>
      </c>
      <c r="I143" s="316" t="s">
        <v>269</v>
      </c>
      <c r="J143" s="316" t="s">
        <v>270</v>
      </c>
      <c r="K143" s="320">
        <v>1</v>
      </c>
      <c r="L143" s="320">
        <v>1</v>
      </c>
      <c r="M143" s="145">
        <f t="shared" si="8"/>
        <v>1</v>
      </c>
      <c r="N143" s="265">
        <v>0</v>
      </c>
      <c r="O143" s="320">
        <v>0</v>
      </c>
      <c r="P143" s="145" t="s">
        <v>610</v>
      </c>
      <c r="Q143" s="321">
        <v>1</v>
      </c>
      <c r="R143" s="146">
        <v>1</v>
      </c>
      <c r="S143" s="140">
        <v>1</v>
      </c>
      <c r="T143" s="322">
        <v>0</v>
      </c>
      <c r="U143" s="191">
        <v>0</v>
      </c>
      <c r="V143" s="140" t="s">
        <v>610</v>
      </c>
      <c r="W143" s="322">
        <v>2</v>
      </c>
      <c r="X143" s="322">
        <v>2</v>
      </c>
      <c r="Y143" s="140">
        <f t="shared" si="7"/>
        <v>1</v>
      </c>
      <c r="Z143" s="140" t="s">
        <v>818</v>
      </c>
      <c r="AA143" s="165"/>
    </row>
    <row r="144" spans="1:27" s="22" customFormat="1" ht="228" customHeight="1" x14ac:dyDescent="0.25">
      <c r="A144" s="70" t="s">
        <v>222</v>
      </c>
      <c r="B144" s="434"/>
      <c r="C144" s="104"/>
      <c r="D144" s="478"/>
      <c r="E144" s="477"/>
      <c r="F144" s="363" t="s">
        <v>260</v>
      </c>
      <c r="G144" s="36" t="s">
        <v>26</v>
      </c>
      <c r="H144" s="26" t="s">
        <v>257</v>
      </c>
      <c r="I144" s="316" t="s">
        <v>271</v>
      </c>
      <c r="J144" s="316" t="s">
        <v>276</v>
      </c>
      <c r="K144" s="317">
        <v>1</v>
      </c>
      <c r="L144" s="317">
        <v>1</v>
      </c>
      <c r="M144" s="145">
        <f t="shared" si="8"/>
        <v>1</v>
      </c>
      <c r="N144" s="152">
        <v>1</v>
      </c>
      <c r="O144" s="317">
        <v>1</v>
      </c>
      <c r="P144" s="145">
        <f t="shared" si="9"/>
        <v>1</v>
      </c>
      <c r="Q144" s="318">
        <v>1</v>
      </c>
      <c r="R144" s="145">
        <v>1</v>
      </c>
      <c r="S144" s="140">
        <v>1</v>
      </c>
      <c r="T144" s="318">
        <v>1</v>
      </c>
      <c r="U144" s="145">
        <v>1</v>
      </c>
      <c r="V144" s="140">
        <v>1</v>
      </c>
      <c r="W144" s="318">
        <v>1</v>
      </c>
      <c r="X144" s="145">
        <v>1</v>
      </c>
      <c r="Y144" s="140">
        <f t="shared" si="7"/>
        <v>1</v>
      </c>
      <c r="Z144" s="140" t="s">
        <v>820</v>
      </c>
      <c r="AA144" s="165"/>
    </row>
    <row r="145" spans="1:27" s="22" customFormat="1" ht="228" customHeight="1" x14ac:dyDescent="0.25">
      <c r="A145" s="70" t="s">
        <v>222</v>
      </c>
      <c r="B145" s="434"/>
      <c r="C145" s="104"/>
      <c r="D145" s="478"/>
      <c r="E145" s="477"/>
      <c r="F145" s="363" t="s">
        <v>260</v>
      </c>
      <c r="G145" s="36" t="s">
        <v>26</v>
      </c>
      <c r="H145" s="26" t="s">
        <v>258</v>
      </c>
      <c r="I145" s="316" t="s">
        <v>272</v>
      </c>
      <c r="J145" s="316" t="s">
        <v>273</v>
      </c>
      <c r="K145" s="317">
        <v>1</v>
      </c>
      <c r="L145" s="317">
        <v>1</v>
      </c>
      <c r="M145" s="145">
        <f t="shared" si="8"/>
        <v>1</v>
      </c>
      <c r="N145" s="152">
        <v>1</v>
      </c>
      <c r="O145" s="317">
        <v>1</v>
      </c>
      <c r="P145" s="145">
        <f t="shared" si="9"/>
        <v>1</v>
      </c>
      <c r="Q145" s="318">
        <v>1</v>
      </c>
      <c r="R145" s="145">
        <v>1</v>
      </c>
      <c r="S145" s="140">
        <v>1</v>
      </c>
      <c r="T145" s="318">
        <v>1</v>
      </c>
      <c r="U145" s="145">
        <v>1</v>
      </c>
      <c r="V145" s="140">
        <v>1</v>
      </c>
      <c r="W145" s="318">
        <v>1</v>
      </c>
      <c r="X145" s="145">
        <v>1</v>
      </c>
      <c r="Y145" s="140">
        <f t="shared" si="7"/>
        <v>1</v>
      </c>
      <c r="Z145" s="140" t="s">
        <v>819</v>
      </c>
      <c r="AA145" s="165"/>
    </row>
    <row r="146" spans="1:27" s="22" customFormat="1" ht="228" customHeight="1" x14ac:dyDescent="0.25">
      <c r="A146" s="70" t="s">
        <v>222</v>
      </c>
      <c r="B146" s="434"/>
      <c r="C146" s="104"/>
      <c r="D146" s="478"/>
      <c r="E146" s="477"/>
      <c r="F146" s="363" t="s">
        <v>260</v>
      </c>
      <c r="G146" s="36" t="s">
        <v>26</v>
      </c>
      <c r="H146" s="9" t="s">
        <v>259</v>
      </c>
      <c r="I146" s="26" t="s">
        <v>274</v>
      </c>
      <c r="J146" s="323" t="s">
        <v>275</v>
      </c>
      <c r="K146" s="317">
        <v>1</v>
      </c>
      <c r="L146" s="317">
        <v>1</v>
      </c>
      <c r="M146" s="145">
        <f t="shared" si="8"/>
        <v>1</v>
      </c>
      <c r="N146" s="152">
        <v>1</v>
      </c>
      <c r="O146" s="317">
        <v>1</v>
      </c>
      <c r="P146" s="145">
        <f t="shared" si="9"/>
        <v>1</v>
      </c>
      <c r="Q146" s="318">
        <v>1</v>
      </c>
      <c r="R146" s="149">
        <v>1</v>
      </c>
      <c r="S146" s="140">
        <v>1</v>
      </c>
      <c r="T146" s="318">
        <v>1</v>
      </c>
      <c r="U146" s="149">
        <v>1</v>
      </c>
      <c r="V146" s="140">
        <v>1</v>
      </c>
      <c r="W146" s="318">
        <v>1</v>
      </c>
      <c r="X146" s="149">
        <v>1</v>
      </c>
      <c r="Y146" s="140">
        <f t="shared" si="7"/>
        <v>1</v>
      </c>
      <c r="Z146" s="140" t="s">
        <v>821</v>
      </c>
      <c r="AA146" s="165"/>
    </row>
    <row r="147" spans="1:27" s="22" customFormat="1" ht="228" customHeight="1" x14ac:dyDescent="0.25">
      <c r="A147" s="164" t="s">
        <v>222</v>
      </c>
      <c r="B147" s="434"/>
      <c r="C147" s="225"/>
      <c r="D147" s="474" t="s">
        <v>277</v>
      </c>
      <c r="E147" s="476" t="s">
        <v>279</v>
      </c>
      <c r="F147" s="324" t="s">
        <v>282</v>
      </c>
      <c r="G147" s="33" t="s">
        <v>26</v>
      </c>
      <c r="H147" s="285" t="s">
        <v>283</v>
      </c>
      <c r="I147" s="44" t="s">
        <v>287</v>
      </c>
      <c r="J147" s="309" t="s">
        <v>288</v>
      </c>
      <c r="K147" s="141">
        <v>0</v>
      </c>
      <c r="L147" s="141">
        <v>0</v>
      </c>
      <c r="M147" s="145" t="s">
        <v>610</v>
      </c>
      <c r="N147" s="141">
        <v>0</v>
      </c>
      <c r="O147" s="141">
        <v>0</v>
      </c>
      <c r="P147" s="145" t="s">
        <v>610</v>
      </c>
      <c r="Q147" s="141">
        <v>1</v>
      </c>
      <c r="R147" s="146">
        <v>1</v>
      </c>
      <c r="S147" s="140">
        <v>1</v>
      </c>
      <c r="T147" s="141">
        <v>0</v>
      </c>
      <c r="U147" s="141">
        <v>0</v>
      </c>
      <c r="V147" s="140" t="s">
        <v>610</v>
      </c>
      <c r="W147" s="142">
        <v>1</v>
      </c>
      <c r="X147" s="142">
        <v>1</v>
      </c>
      <c r="Y147" s="140">
        <f t="shared" si="7"/>
        <v>1</v>
      </c>
      <c r="Z147" s="140" t="s">
        <v>822</v>
      </c>
      <c r="AA147" s="165"/>
    </row>
    <row r="148" spans="1:27" s="22" customFormat="1" ht="228" customHeight="1" x14ac:dyDescent="0.25">
      <c r="A148" s="164" t="s">
        <v>222</v>
      </c>
      <c r="B148" s="434"/>
      <c r="C148" s="225"/>
      <c r="D148" s="474"/>
      <c r="E148" s="476"/>
      <c r="F148" s="364" t="s">
        <v>282</v>
      </c>
      <c r="G148" s="33" t="s">
        <v>26</v>
      </c>
      <c r="H148" s="285" t="s">
        <v>284</v>
      </c>
      <c r="I148" s="44" t="s">
        <v>289</v>
      </c>
      <c r="J148" s="309" t="s">
        <v>290</v>
      </c>
      <c r="K148" s="141">
        <v>0</v>
      </c>
      <c r="L148" s="141">
        <v>0</v>
      </c>
      <c r="M148" s="145" t="s">
        <v>610</v>
      </c>
      <c r="N148" s="141">
        <v>0</v>
      </c>
      <c r="O148" s="141">
        <v>0</v>
      </c>
      <c r="P148" s="145" t="s">
        <v>610</v>
      </c>
      <c r="Q148" s="141">
        <v>0</v>
      </c>
      <c r="R148" s="146">
        <v>0</v>
      </c>
      <c r="S148" s="140" t="s">
        <v>610</v>
      </c>
      <c r="T148" s="141">
        <v>5</v>
      </c>
      <c r="U148" s="141">
        <v>5</v>
      </c>
      <c r="V148" s="140">
        <v>1</v>
      </c>
      <c r="W148" s="142">
        <v>5</v>
      </c>
      <c r="X148" s="142">
        <v>5</v>
      </c>
      <c r="Y148" s="140">
        <f t="shared" si="7"/>
        <v>1</v>
      </c>
      <c r="Z148" s="140" t="s">
        <v>823</v>
      </c>
      <c r="AA148" s="165"/>
    </row>
    <row r="149" spans="1:27" s="22" customFormat="1" ht="228" customHeight="1" x14ac:dyDescent="0.25">
      <c r="A149" s="70" t="s">
        <v>222</v>
      </c>
      <c r="B149" s="434"/>
      <c r="C149" s="104"/>
      <c r="D149" s="475" t="s">
        <v>278</v>
      </c>
      <c r="E149" s="118" t="s">
        <v>280</v>
      </c>
      <c r="F149" s="364" t="s">
        <v>282</v>
      </c>
      <c r="G149" s="33" t="s">
        <v>26</v>
      </c>
      <c r="H149" s="285" t="s">
        <v>285</v>
      </c>
      <c r="I149" s="44" t="s">
        <v>291</v>
      </c>
      <c r="J149" s="44" t="s">
        <v>292</v>
      </c>
      <c r="K149" s="141">
        <v>0.5</v>
      </c>
      <c r="L149" s="141">
        <v>0.5</v>
      </c>
      <c r="M149" s="145">
        <f>+L149/K149</f>
        <v>1</v>
      </c>
      <c r="N149" s="265">
        <v>0.5</v>
      </c>
      <c r="O149" s="141">
        <v>0.5</v>
      </c>
      <c r="P149" s="145">
        <f>+O149/N149</f>
        <v>1</v>
      </c>
      <c r="Q149" s="141">
        <v>0</v>
      </c>
      <c r="R149" s="146">
        <v>0</v>
      </c>
      <c r="S149" s="140" t="s">
        <v>610</v>
      </c>
      <c r="T149" s="141">
        <v>0</v>
      </c>
      <c r="U149" s="141">
        <v>0</v>
      </c>
      <c r="V149" s="140" t="s">
        <v>610</v>
      </c>
      <c r="W149" s="241">
        <v>1</v>
      </c>
      <c r="X149" s="241">
        <v>1</v>
      </c>
      <c r="Y149" s="140">
        <f t="shared" si="7"/>
        <v>1</v>
      </c>
      <c r="Z149" s="140" t="s">
        <v>824</v>
      </c>
      <c r="AA149" s="165"/>
    </row>
    <row r="150" spans="1:27" s="22" customFormat="1" ht="228" customHeight="1" x14ac:dyDescent="0.25">
      <c r="A150" s="70" t="s">
        <v>222</v>
      </c>
      <c r="B150" s="434"/>
      <c r="C150" s="104"/>
      <c r="D150" s="475"/>
      <c r="E150" s="118" t="s">
        <v>281</v>
      </c>
      <c r="F150" s="364" t="s">
        <v>282</v>
      </c>
      <c r="G150" s="33" t="s">
        <v>26</v>
      </c>
      <c r="H150" s="285" t="s">
        <v>286</v>
      </c>
      <c r="I150" s="44" t="s">
        <v>293</v>
      </c>
      <c r="J150" s="44" t="s">
        <v>294</v>
      </c>
      <c r="K150" s="141">
        <v>1</v>
      </c>
      <c r="L150" s="147">
        <v>2</v>
      </c>
      <c r="M150" s="145" t="s">
        <v>608</v>
      </c>
      <c r="N150" s="265">
        <v>1</v>
      </c>
      <c r="O150" s="147">
        <v>3</v>
      </c>
      <c r="P150" s="145">
        <f>+O150/N150</f>
        <v>3</v>
      </c>
      <c r="Q150" s="141">
        <v>1</v>
      </c>
      <c r="R150" s="147">
        <v>3</v>
      </c>
      <c r="S150" s="140" t="s">
        <v>609</v>
      </c>
      <c r="T150" s="141">
        <v>1</v>
      </c>
      <c r="U150" s="147">
        <v>2</v>
      </c>
      <c r="V150" s="140">
        <v>1</v>
      </c>
      <c r="W150" s="241">
        <v>4</v>
      </c>
      <c r="X150" s="147">
        <v>10</v>
      </c>
      <c r="Y150" s="140">
        <v>1</v>
      </c>
      <c r="Z150" s="140" t="s">
        <v>826</v>
      </c>
      <c r="AA150" s="165"/>
    </row>
    <row r="151" spans="1:27" s="22" customFormat="1" ht="228" customHeight="1" x14ac:dyDescent="0.25">
      <c r="A151" s="164" t="s">
        <v>222</v>
      </c>
      <c r="B151" s="434"/>
      <c r="C151" s="225"/>
      <c r="D151" s="472" t="s">
        <v>295</v>
      </c>
      <c r="E151" s="226" t="s">
        <v>296</v>
      </c>
      <c r="F151" s="324" t="s">
        <v>310</v>
      </c>
      <c r="G151" s="33" t="s">
        <v>26</v>
      </c>
      <c r="H151" s="285" t="s">
        <v>311</v>
      </c>
      <c r="I151" s="44" t="s">
        <v>326</v>
      </c>
      <c r="J151" s="44" t="s">
        <v>327</v>
      </c>
      <c r="K151" s="141">
        <v>0</v>
      </c>
      <c r="L151" s="147">
        <v>0</v>
      </c>
      <c r="M151" s="145" t="s">
        <v>610</v>
      </c>
      <c r="N151" s="265">
        <v>13</v>
      </c>
      <c r="O151" s="147">
        <v>0</v>
      </c>
      <c r="P151" s="145">
        <f>+O151/N151</f>
        <v>0</v>
      </c>
      <c r="Q151" s="141">
        <v>0</v>
      </c>
      <c r="R151" s="147">
        <v>0</v>
      </c>
      <c r="S151" s="140" t="s">
        <v>610</v>
      </c>
      <c r="T151" s="141">
        <v>13</v>
      </c>
      <c r="U151" s="147">
        <v>28</v>
      </c>
      <c r="V151" s="140">
        <v>1</v>
      </c>
      <c r="W151" s="142">
        <v>26</v>
      </c>
      <c r="X151" s="147">
        <v>28</v>
      </c>
      <c r="Y151" s="140">
        <v>1</v>
      </c>
      <c r="Z151" s="140" t="s">
        <v>825</v>
      </c>
      <c r="AA151" s="165"/>
    </row>
    <row r="152" spans="1:27" s="22" customFormat="1" ht="228" customHeight="1" x14ac:dyDescent="0.25">
      <c r="A152" s="164" t="s">
        <v>222</v>
      </c>
      <c r="B152" s="434"/>
      <c r="C152" s="225"/>
      <c r="D152" s="472"/>
      <c r="E152" s="226" t="s">
        <v>297</v>
      </c>
      <c r="F152" s="365" t="s">
        <v>310</v>
      </c>
      <c r="G152" s="33" t="s">
        <v>26</v>
      </c>
      <c r="H152" s="285" t="s">
        <v>312</v>
      </c>
      <c r="I152" s="44" t="s">
        <v>328</v>
      </c>
      <c r="J152" s="44" t="s">
        <v>329</v>
      </c>
      <c r="K152" s="141">
        <v>0</v>
      </c>
      <c r="L152" s="147">
        <v>0</v>
      </c>
      <c r="M152" s="145" t="s">
        <v>610</v>
      </c>
      <c r="N152" s="265">
        <v>1</v>
      </c>
      <c r="O152" s="147">
        <v>1</v>
      </c>
      <c r="P152" s="145">
        <f>+O152/N152</f>
        <v>1</v>
      </c>
      <c r="Q152" s="141">
        <v>1</v>
      </c>
      <c r="R152" s="147">
        <v>1</v>
      </c>
      <c r="S152" s="140">
        <v>1</v>
      </c>
      <c r="T152" s="190">
        <v>0</v>
      </c>
      <c r="U152" s="196">
        <v>1</v>
      </c>
      <c r="V152" s="140" t="s">
        <v>610</v>
      </c>
      <c r="W152" s="142">
        <v>2</v>
      </c>
      <c r="X152" s="147">
        <v>3</v>
      </c>
      <c r="Y152" s="140">
        <v>1</v>
      </c>
      <c r="Z152" s="140" t="s">
        <v>827</v>
      </c>
      <c r="AA152" s="165"/>
    </row>
    <row r="153" spans="1:27" s="22" customFormat="1" ht="156.75" customHeight="1" x14ac:dyDescent="0.25">
      <c r="A153" s="70" t="s">
        <v>222</v>
      </c>
      <c r="B153" s="434"/>
      <c r="C153" s="104"/>
      <c r="D153" s="472"/>
      <c r="E153" s="119" t="s">
        <v>298</v>
      </c>
      <c r="F153" s="365" t="s">
        <v>310</v>
      </c>
      <c r="G153" s="33" t="s">
        <v>26</v>
      </c>
      <c r="H153" s="325" t="s">
        <v>313</v>
      </c>
      <c r="I153" s="44" t="s">
        <v>330</v>
      </c>
      <c r="J153" s="44" t="s">
        <v>331</v>
      </c>
      <c r="K153" s="326">
        <v>1</v>
      </c>
      <c r="L153" s="147">
        <v>2</v>
      </c>
      <c r="M153" s="145" t="s">
        <v>608</v>
      </c>
      <c r="N153" s="265">
        <v>5</v>
      </c>
      <c r="O153" s="147">
        <v>9</v>
      </c>
      <c r="P153" s="145" t="s">
        <v>609</v>
      </c>
      <c r="Q153" s="326">
        <v>6</v>
      </c>
      <c r="R153" s="147">
        <v>7</v>
      </c>
      <c r="S153" s="140" t="s">
        <v>609</v>
      </c>
      <c r="T153" s="326">
        <v>4</v>
      </c>
      <c r="U153" s="147">
        <v>8</v>
      </c>
      <c r="V153" s="140">
        <v>1</v>
      </c>
      <c r="W153" s="241">
        <v>16</v>
      </c>
      <c r="X153" s="147">
        <v>26</v>
      </c>
      <c r="Y153" s="140">
        <v>1</v>
      </c>
      <c r="Z153" s="140" t="s">
        <v>828</v>
      </c>
      <c r="AA153" s="165"/>
    </row>
    <row r="154" spans="1:27" s="22" customFormat="1" ht="228" customHeight="1" x14ac:dyDescent="0.25">
      <c r="A154" s="164" t="s">
        <v>222</v>
      </c>
      <c r="B154" s="434"/>
      <c r="C154" s="225"/>
      <c r="D154" s="472"/>
      <c r="E154" s="227" t="s">
        <v>299</v>
      </c>
      <c r="F154" s="365" t="s">
        <v>310</v>
      </c>
      <c r="G154" s="33" t="s">
        <v>26</v>
      </c>
      <c r="H154" s="285" t="s">
        <v>314</v>
      </c>
      <c r="I154" s="44" t="s">
        <v>332</v>
      </c>
      <c r="J154" s="44" t="s">
        <v>333</v>
      </c>
      <c r="K154" s="141">
        <v>0</v>
      </c>
      <c r="L154" s="147">
        <v>0</v>
      </c>
      <c r="M154" s="145" t="s">
        <v>610</v>
      </c>
      <c r="N154" s="141">
        <v>0</v>
      </c>
      <c r="O154" s="147">
        <v>0</v>
      </c>
      <c r="P154" s="145" t="s">
        <v>610</v>
      </c>
      <c r="Q154" s="141">
        <v>0</v>
      </c>
      <c r="R154" s="147">
        <v>0</v>
      </c>
      <c r="S154" s="140" t="s">
        <v>610</v>
      </c>
      <c r="T154" s="141">
        <v>1</v>
      </c>
      <c r="U154" s="147">
        <v>1.3</v>
      </c>
      <c r="V154" s="140">
        <v>1</v>
      </c>
      <c r="W154" s="142">
        <v>1</v>
      </c>
      <c r="X154" s="147">
        <v>1.3</v>
      </c>
      <c r="Y154" s="140">
        <v>1</v>
      </c>
      <c r="Z154" s="140" t="s">
        <v>829</v>
      </c>
      <c r="AA154" s="165"/>
    </row>
    <row r="155" spans="1:27" s="22" customFormat="1" ht="228" customHeight="1" x14ac:dyDescent="0.25">
      <c r="A155" s="164" t="s">
        <v>222</v>
      </c>
      <c r="B155" s="434"/>
      <c r="C155" s="225"/>
      <c r="D155" s="472"/>
      <c r="E155" s="227" t="s">
        <v>300</v>
      </c>
      <c r="F155" s="365" t="s">
        <v>310</v>
      </c>
      <c r="G155" s="33" t="s">
        <v>26</v>
      </c>
      <c r="H155" s="287" t="s">
        <v>315</v>
      </c>
      <c r="I155" s="9" t="s">
        <v>334</v>
      </c>
      <c r="J155" s="44" t="s">
        <v>335</v>
      </c>
      <c r="K155" s="141">
        <v>0</v>
      </c>
      <c r="L155" s="147">
        <v>0</v>
      </c>
      <c r="M155" s="145" t="s">
        <v>610</v>
      </c>
      <c r="N155" s="265">
        <v>2</v>
      </c>
      <c r="O155" s="147">
        <v>2</v>
      </c>
      <c r="P155" s="145">
        <f>+O155/N155</f>
        <v>1</v>
      </c>
      <c r="Q155" s="245">
        <v>2</v>
      </c>
      <c r="R155" s="147">
        <v>15</v>
      </c>
      <c r="S155" s="140" t="s">
        <v>609</v>
      </c>
      <c r="T155" s="327">
        <v>1</v>
      </c>
      <c r="U155" s="147">
        <v>56</v>
      </c>
      <c r="V155" s="140">
        <v>1</v>
      </c>
      <c r="W155" s="327">
        <v>5</v>
      </c>
      <c r="X155" s="147">
        <v>73</v>
      </c>
      <c r="Y155" s="140">
        <v>1</v>
      </c>
      <c r="Z155" s="140" t="s">
        <v>830</v>
      </c>
      <c r="AA155" s="165"/>
    </row>
    <row r="156" spans="1:27" s="22" customFormat="1" ht="228" customHeight="1" x14ac:dyDescent="0.25">
      <c r="A156" s="164" t="s">
        <v>222</v>
      </c>
      <c r="B156" s="434"/>
      <c r="C156" s="225"/>
      <c r="D156" s="472"/>
      <c r="E156" s="227" t="s">
        <v>301</v>
      </c>
      <c r="F156" s="365" t="s">
        <v>310</v>
      </c>
      <c r="G156" s="33" t="s">
        <v>26</v>
      </c>
      <c r="H156" s="26" t="s">
        <v>316</v>
      </c>
      <c r="I156" s="284" t="s">
        <v>336</v>
      </c>
      <c r="J156" s="44" t="s">
        <v>337</v>
      </c>
      <c r="K156" s="245">
        <v>0</v>
      </c>
      <c r="L156" s="147">
        <v>0</v>
      </c>
      <c r="M156" s="145" t="s">
        <v>610</v>
      </c>
      <c r="N156" s="265">
        <v>2</v>
      </c>
      <c r="O156" s="147">
        <v>4</v>
      </c>
      <c r="P156" s="145" t="s">
        <v>609</v>
      </c>
      <c r="Q156" s="245">
        <v>4</v>
      </c>
      <c r="R156" s="147">
        <v>7</v>
      </c>
      <c r="S156" s="140" t="s">
        <v>609</v>
      </c>
      <c r="T156" s="327">
        <v>2</v>
      </c>
      <c r="U156" s="147">
        <v>5</v>
      </c>
      <c r="V156" s="140">
        <v>1</v>
      </c>
      <c r="W156" s="328">
        <v>8</v>
      </c>
      <c r="X156" s="147">
        <f>4+7+5</f>
        <v>16</v>
      </c>
      <c r="Y156" s="140">
        <v>1</v>
      </c>
      <c r="Z156" s="140" t="s">
        <v>831</v>
      </c>
      <c r="AA156" s="165"/>
    </row>
    <row r="157" spans="1:27" s="22" customFormat="1" ht="228" customHeight="1" x14ac:dyDescent="0.25">
      <c r="A157" s="70" t="s">
        <v>222</v>
      </c>
      <c r="B157" s="434"/>
      <c r="C157" s="104"/>
      <c r="D157" s="472"/>
      <c r="E157" s="120" t="s">
        <v>302</v>
      </c>
      <c r="F157" s="365" t="s">
        <v>310</v>
      </c>
      <c r="G157" s="33" t="s">
        <v>26</v>
      </c>
      <c r="H157" s="26" t="s">
        <v>317</v>
      </c>
      <c r="I157" s="26" t="s">
        <v>338</v>
      </c>
      <c r="J157" s="44" t="s">
        <v>337</v>
      </c>
      <c r="K157" s="245">
        <v>1</v>
      </c>
      <c r="L157" s="147">
        <v>2</v>
      </c>
      <c r="M157" s="145" t="s">
        <v>608</v>
      </c>
      <c r="N157" s="265">
        <v>2</v>
      </c>
      <c r="O157" s="147">
        <v>2</v>
      </c>
      <c r="P157" s="145">
        <f>+O157/N157</f>
        <v>1</v>
      </c>
      <c r="Q157" s="245">
        <v>2</v>
      </c>
      <c r="R157" s="147">
        <v>3</v>
      </c>
      <c r="S157" s="140" t="s">
        <v>609</v>
      </c>
      <c r="T157" s="245">
        <v>1</v>
      </c>
      <c r="U157" s="147">
        <v>2</v>
      </c>
      <c r="V157" s="140">
        <v>1</v>
      </c>
      <c r="W157" s="245">
        <v>6</v>
      </c>
      <c r="X157" s="147">
        <v>9</v>
      </c>
      <c r="Y157" s="140">
        <v>1</v>
      </c>
      <c r="Z157" s="140" t="s">
        <v>832</v>
      </c>
      <c r="AA157" s="165"/>
    </row>
    <row r="158" spans="1:27" s="22" customFormat="1" ht="228" customHeight="1" x14ac:dyDescent="0.25">
      <c r="A158" s="70" t="s">
        <v>222</v>
      </c>
      <c r="B158" s="434"/>
      <c r="C158" s="104"/>
      <c r="D158" s="472"/>
      <c r="E158" s="120" t="s">
        <v>303</v>
      </c>
      <c r="F158" s="365" t="s">
        <v>310</v>
      </c>
      <c r="G158" s="33" t="s">
        <v>26</v>
      </c>
      <c r="H158" s="329" t="s">
        <v>318</v>
      </c>
      <c r="I158" s="26" t="s">
        <v>339</v>
      </c>
      <c r="J158" s="44" t="s">
        <v>340</v>
      </c>
      <c r="K158" s="245">
        <v>1</v>
      </c>
      <c r="L158" s="147">
        <v>3</v>
      </c>
      <c r="M158" s="145" t="s">
        <v>608</v>
      </c>
      <c r="N158" s="265">
        <v>2</v>
      </c>
      <c r="O158" s="147">
        <v>3</v>
      </c>
      <c r="P158" s="145" t="s">
        <v>609</v>
      </c>
      <c r="Q158" s="245">
        <v>2</v>
      </c>
      <c r="R158" s="147">
        <v>10</v>
      </c>
      <c r="S158" s="140">
        <v>1</v>
      </c>
      <c r="T158" s="245">
        <v>0</v>
      </c>
      <c r="U158" s="147">
        <v>4</v>
      </c>
      <c r="V158" s="140" t="s">
        <v>610</v>
      </c>
      <c r="W158" s="245">
        <v>5</v>
      </c>
      <c r="X158" s="147">
        <f>+L158+O158+R158+U158</f>
        <v>20</v>
      </c>
      <c r="Y158" s="140">
        <v>1</v>
      </c>
      <c r="Z158" s="140" t="s">
        <v>833</v>
      </c>
      <c r="AA158" s="165"/>
    </row>
    <row r="159" spans="1:27" s="22" customFormat="1" ht="228" customHeight="1" x14ac:dyDescent="0.25">
      <c r="A159" s="164" t="s">
        <v>222</v>
      </c>
      <c r="B159" s="434"/>
      <c r="C159" s="225"/>
      <c r="D159" s="472"/>
      <c r="E159" s="227" t="s">
        <v>304</v>
      </c>
      <c r="F159" s="365" t="s">
        <v>310</v>
      </c>
      <c r="G159" s="33" t="s">
        <v>26</v>
      </c>
      <c r="H159" s="9" t="s">
        <v>319</v>
      </c>
      <c r="I159" s="26" t="s">
        <v>341</v>
      </c>
      <c r="J159" s="44" t="s">
        <v>342</v>
      </c>
      <c r="K159" s="245">
        <v>0</v>
      </c>
      <c r="L159" s="147">
        <v>0</v>
      </c>
      <c r="M159" s="145" t="s">
        <v>610</v>
      </c>
      <c r="N159" s="265">
        <v>1</v>
      </c>
      <c r="O159" s="147">
        <v>1</v>
      </c>
      <c r="P159" s="145">
        <f>+O159/N159</f>
        <v>1</v>
      </c>
      <c r="Q159" s="245">
        <v>0</v>
      </c>
      <c r="R159" s="147">
        <v>0</v>
      </c>
      <c r="S159" s="140" t="s">
        <v>610</v>
      </c>
      <c r="T159" s="245">
        <v>1</v>
      </c>
      <c r="U159" s="147">
        <v>2</v>
      </c>
      <c r="V159" s="140">
        <v>1</v>
      </c>
      <c r="W159" s="245">
        <v>2</v>
      </c>
      <c r="X159" s="147">
        <v>3</v>
      </c>
      <c r="Y159" s="140">
        <v>1</v>
      </c>
      <c r="Z159" s="140" t="s">
        <v>834</v>
      </c>
      <c r="AA159" s="165"/>
    </row>
    <row r="160" spans="1:27" s="22" customFormat="1" ht="228" customHeight="1" x14ac:dyDescent="0.25">
      <c r="A160" s="164" t="s">
        <v>222</v>
      </c>
      <c r="B160" s="434"/>
      <c r="C160" s="225"/>
      <c r="D160" s="472"/>
      <c r="E160" s="227" t="s">
        <v>305</v>
      </c>
      <c r="F160" s="365" t="s">
        <v>310</v>
      </c>
      <c r="G160" s="33" t="s">
        <v>26</v>
      </c>
      <c r="H160" s="9" t="s">
        <v>320</v>
      </c>
      <c r="I160" s="26" t="s">
        <v>343</v>
      </c>
      <c r="J160" s="38" t="s">
        <v>344</v>
      </c>
      <c r="K160" s="245">
        <v>0</v>
      </c>
      <c r="L160" s="147">
        <v>0</v>
      </c>
      <c r="M160" s="145" t="s">
        <v>610</v>
      </c>
      <c r="N160" s="265">
        <v>0</v>
      </c>
      <c r="O160" s="147">
        <v>0</v>
      </c>
      <c r="P160" s="145" t="s">
        <v>610</v>
      </c>
      <c r="Q160" s="245">
        <v>0</v>
      </c>
      <c r="R160" s="147">
        <v>0</v>
      </c>
      <c r="S160" s="140" t="s">
        <v>610</v>
      </c>
      <c r="T160" s="245">
        <v>1</v>
      </c>
      <c r="U160" s="147">
        <v>1</v>
      </c>
      <c r="V160" s="140">
        <v>1</v>
      </c>
      <c r="W160" s="245">
        <v>1</v>
      </c>
      <c r="X160" s="147">
        <v>1</v>
      </c>
      <c r="Y160" s="140">
        <f t="shared" si="7"/>
        <v>1</v>
      </c>
      <c r="Z160" s="140" t="s">
        <v>835</v>
      </c>
      <c r="AA160" s="165"/>
    </row>
    <row r="161" spans="1:27" s="22" customFormat="1" ht="228" customHeight="1" x14ac:dyDescent="0.25">
      <c r="A161" s="164" t="s">
        <v>222</v>
      </c>
      <c r="B161" s="434"/>
      <c r="C161" s="225"/>
      <c r="D161" s="472"/>
      <c r="E161" s="227" t="s">
        <v>306</v>
      </c>
      <c r="F161" s="365" t="s">
        <v>310</v>
      </c>
      <c r="G161" s="33" t="s">
        <v>26</v>
      </c>
      <c r="H161" s="329" t="s">
        <v>321</v>
      </c>
      <c r="I161" s="26" t="s">
        <v>345</v>
      </c>
      <c r="J161" s="44" t="s">
        <v>670</v>
      </c>
      <c r="K161" s="245">
        <v>0</v>
      </c>
      <c r="L161" s="147">
        <v>0</v>
      </c>
      <c r="M161" s="145" t="s">
        <v>610</v>
      </c>
      <c r="N161" s="265">
        <v>2</v>
      </c>
      <c r="O161" s="147">
        <v>1</v>
      </c>
      <c r="P161" s="145">
        <f>+O161/N161</f>
        <v>0.5</v>
      </c>
      <c r="Q161" s="245">
        <v>2</v>
      </c>
      <c r="R161" s="147">
        <v>2</v>
      </c>
      <c r="S161" s="140">
        <v>1</v>
      </c>
      <c r="T161" s="245">
        <v>1</v>
      </c>
      <c r="U161" s="147">
        <v>3</v>
      </c>
      <c r="V161" s="140">
        <v>1</v>
      </c>
      <c r="W161" s="245">
        <v>5</v>
      </c>
      <c r="X161" s="147">
        <f>+U161+R161+O161</f>
        <v>6</v>
      </c>
      <c r="Y161" s="140">
        <v>1</v>
      </c>
      <c r="Z161" s="140" t="s">
        <v>836</v>
      </c>
      <c r="AA161" s="165"/>
    </row>
    <row r="162" spans="1:27" s="22" customFormat="1" ht="228" customHeight="1" x14ac:dyDescent="0.25">
      <c r="A162" s="70" t="s">
        <v>222</v>
      </c>
      <c r="B162" s="434"/>
      <c r="C162" s="104"/>
      <c r="D162" s="472"/>
      <c r="E162" s="119" t="s">
        <v>307</v>
      </c>
      <c r="F162" s="365" t="s">
        <v>310</v>
      </c>
      <c r="G162" s="33" t="s">
        <v>26</v>
      </c>
      <c r="H162" s="329" t="s">
        <v>322</v>
      </c>
      <c r="I162" s="26" t="s">
        <v>346</v>
      </c>
      <c r="J162" s="38" t="s">
        <v>347</v>
      </c>
      <c r="K162" s="245">
        <v>2</v>
      </c>
      <c r="L162" s="147">
        <v>7</v>
      </c>
      <c r="M162" s="145" t="s">
        <v>608</v>
      </c>
      <c r="N162" s="265">
        <v>8</v>
      </c>
      <c r="O162" s="147">
        <v>20</v>
      </c>
      <c r="P162" s="145" t="s">
        <v>609</v>
      </c>
      <c r="Q162" s="245">
        <v>8</v>
      </c>
      <c r="R162" s="147">
        <v>11</v>
      </c>
      <c r="S162" s="140" t="s">
        <v>609</v>
      </c>
      <c r="T162" s="245">
        <v>3</v>
      </c>
      <c r="U162" s="147">
        <v>3</v>
      </c>
      <c r="V162" s="140">
        <v>1</v>
      </c>
      <c r="W162" s="245">
        <v>21</v>
      </c>
      <c r="X162" s="147">
        <f>+U162+R162+O162+L162</f>
        <v>41</v>
      </c>
      <c r="Y162" s="140">
        <v>1</v>
      </c>
      <c r="Z162" s="140" t="s">
        <v>837</v>
      </c>
      <c r="AA162" s="165"/>
    </row>
    <row r="163" spans="1:27" s="22" customFormat="1" ht="228" customHeight="1" x14ac:dyDescent="0.25">
      <c r="A163" s="70" t="s">
        <v>222</v>
      </c>
      <c r="B163" s="434"/>
      <c r="C163" s="104"/>
      <c r="D163" s="472"/>
      <c r="E163" s="120" t="s">
        <v>308</v>
      </c>
      <c r="F163" s="365" t="s">
        <v>310</v>
      </c>
      <c r="G163" s="33" t="s">
        <v>26</v>
      </c>
      <c r="H163" s="9" t="s">
        <v>323</v>
      </c>
      <c r="I163" s="26" t="s">
        <v>348</v>
      </c>
      <c r="J163" s="44" t="s">
        <v>349</v>
      </c>
      <c r="K163" s="245">
        <v>2</v>
      </c>
      <c r="L163" s="147">
        <v>12</v>
      </c>
      <c r="M163" s="145" t="s">
        <v>608</v>
      </c>
      <c r="N163" s="265">
        <v>0</v>
      </c>
      <c r="O163" s="147">
        <v>0</v>
      </c>
      <c r="P163" s="145" t="s">
        <v>610</v>
      </c>
      <c r="Q163" s="245">
        <v>2</v>
      </c>
      <c r="R163" s="147">
        <v>14</v>
      </c>
      <c r="S163" s="140" t="s">
        <v>609</v>
      </c>
      <c r="T163" s="245">
        <v>1</v>
      </c>
      <c r="U163" s="147">
        <v>5</v>
      </c>
      <c r="V163" s="140">
        <v>1</v>
      </c>
      <c r="W163" s="245">
        <v>5</v>
      </c>
      <c r="X163" s="147">
        <f>+L163+O163+R163+U163</f>
        <v>31</v>
      </c>
      <c r="Y163" s="140">
        <v>1</v>
      </c>
      <c r="Z163" s="140" t="s">
        <v>838</v>
      </c>
      <c r="AA163" s="165"/>
    </row>
    <row r="164" spans="1:27" s="22" customFormat="1" ht="228" customHeight="1" x14ac:dyDescent="0.25">
      <c r="A164" s="70" t="s">
        <v>222</v>
      </c>
      <c r="B164" s="434"/>
      <c r="C164" s="104"/>
      <c r="D164" s="472"/>
      <c r="E164" s="473" t="s">
        <v>309</v>
      </c>
      <c r="F164" s="365" t="s">
        <v>310</v>
      </c>
      <c r="G164" s="33" t="s">
        <v>26</v>
      </c>
      <c r="H164" s="8" t="s">
        <v>324</v>
      </c>
      <c r="I164" s="25" t="s">
        <v>350</v>
      </c>
      <c r="J164" s="19" t="s">
        <v>351</v>
      </c>
      <c r="K164" s="245">
        <v>1</v>
      </c>
      <c r="L164" s="147">
        <v>1</v>
      </c>
      <c r="M164" s="145">
        <f>+L164/K164</f>
        <v>1</v>
      </c>
      <c r="N164" s="265">
        <v>0</v>
      </c>
      <c r="O164" s="147">
        <v>0</v>
      </c>
      <c r="P164" s="145" t="s">
        <v>610</v>
      </c>
      <c r="Q164" s="245">
        <v>0</v>
      </c>
      <c r="R164" s="147">
        <v>0</v>
      </c>
      <c r="S164" s="140" t="s">
        <v>610</v>
      </c>
      <c r="T164" s="245">
        <v>0</v>
      </c>
      <c r="U164" s="147">
        <v>0</v>
      </c>
      <c r="V164" s="140" t="s">
        <v>610</v>
      </c>
      <c r="W164" s="245">
        <v>1</v>
      </c>
      <c r="X164" s="147">
        <v>1</v>
      </c>
      <c r="Y164" s="140">
        <f t="shared" si="7"/>
        <v>1</v>
      </c>
      <c r="Z164" s="140" t="s">
        <v>839</v>
      </c>
      <c r="AA164" s="165"/>
    </row>
    <row r="165" spans="1:27" s="22" customFormat="1" ht="228" customHeight="1" x14ac:dyDescent="0.25">
      <c r="A165" s="164" t="s">
        <v>222</v>
      </c>
      <c r="B165" s="434"/>
      <c r="C165" s="228"/>
      <c r="D165" s="472"/>
      <c r="E165" s="473"/>
      <c r="F165" s="365" t="s">
        <v>310</v>
      </c>
      <c r="G165" s="330" t="s">
        <v>26</v>
      </c>
      <c r="H165" s="8" t="s">
        <v>325</v>
      </c>
      <c r="I165" s="25" t="s">
        <v>352</v>
      </c>
      <c r="J165" s="19" t="s">
        <v>353</v>
      </c>
      <c r="K165" s="245">
        <v>0</v>
      </c>
      <c r="L165" s="147">
        <v>0</v>
      </c>
      <c r="M165" s="145" t="s">
        <v>610</v>
      </c>
      <c r="N165" s="265">
        <v>0</v>
      </c>
      <c r="O165" s="147">
        <v>0</v>
      </c>
      <c r="P165" s="145" t="s">
        <v>610</v>
      </c>
      <c r="Q165" s="245">
        <v>0</v>
      </c>
      <c r="R165" s="147">
        <v>0</v>
      </c>
      <c r="S165" s="140" t="s">
        <v>610</v>
      </c>
      <c r="T165" s="245">
        <v>1</v>
      </c>
      <c r="U165" s="147">
        <v>1</v>
      </c>
      <c r="V165" s="140">
        <v>1</v>
      </c>
      <c r="W165" s="245">
        <v>1</v>
      </c>
      <c r="X165" s="147">
        <v>1</v>
      </c>
      <c r="Y165" s="140">
        <f t="shared" si="7"/>
        <v>1</v>
      </c>
      <c r="Z165" s="140" t="s">
        <v>840</v>
      </c>
      <c r="AA165" s="165"/>
    </row>
    <row r="166" spans="1:27" s="22" customFormat="1" ht="228" customHeight="1" x14ac:dyDescent="0.25">
      <c r="A166" s="70" t="s">
        <v>222</v>
      </c>
      <c r="B166" s="434"/>
      <c r="C166" s="105"/>
      <c r="D166" s="428" t="s">
        <v>354</v>
      </c>
      <c r="E166" s="465" t="s">
        <v>355</v>
      </c>
      <c r="F166" s="366" t="s">
        <v>357</v>
      </c>
      <c r="G166" s="330" t="s">
        <v>26</v>
      </c>
      <c r="H166" s="285" t="s">
        <v>358</v>
      </c>
      <c r="I166" s="44" t="s">
        <v>363</v>
      </c>
      <c r="J166" s="44" t="s">
        <v>364</v>
      </c>
      <c r="K166" s="140">
        <v>1</v>
      </c>
      <c r="L166" s="140">
        <v>1</v>
      </c>
      <c r="M166" s="140">
        <v>1</v>
      </c>
      <c r="N166" s="152">
        <v>1</v>
      </c>
      <c r="O166" s="140">
        <v>1</v>
      </c>
      <c r="P166" s="140">
        <v>1</v>
      </c>
      <c r="Q166" s="140">
        <v>1</v>
      </c>
      <c r="R166" s="149">
        <v>1</v>
      </c>
      <c r="S166" s="140">
        <v>1</v>
      </c>
      <c r="T166" s="140">
        <v>1</v>
      </c>
      <c r="U166" s="149">
        <v>1</v>
      </c>
      <c r="V166" s="140">
        <v>1</v>
      </c>
      <c r="W166" s="140">
        <v>1</v>
      </c>
      <c r="X166" s="149">
        <v>1</v>
      </c>
      <c r="Y166" s="140">
        <f t="shared" si="7"/>
        <v>1</v>
      </c>
      <c r="Z166" s="140" t="s">
        <v>841</v>
      </c>
      <c r="AA166" s="165"/>
    </row>
    <row r="167" spans="1:27" s="22" customFormat="1" ht="228" customHeight="1" x14ac:dyDescent="0.25">
      <c r="A167" s="164" t="s">
        <v>222</v>
      </c>
      <c r="B167" s="434"/>
      <c r="C167" s="106"/>
      <c r="D167" s="428"/>
      <c r="E167" s="465"/>
      <c r="F167" s="367" t="s">
        <v>357</v>
      </c>
      <c r="G167" s="330" t="s">
        <v>26</v>
      </c>
      <c r="H167" s="285" t="s">
        <v>359</v>
      </c>
      <c r="I167" s="44" t="s">
        <v>365</v>
      </c>
      <c r="J167" s="44" t="s">
        <v>366</v>
      </c>
      <c r="K167" s="190">
        <v>0</v>
      </c>
      <c r="L167" s="190">
        <v>0</v>
      </c>
      <c r="M167" s="145" t="s">
        <v>610</v>
      </c>
      <c r="N167" s="331">
        <v>1</v>
      </c>
      <c r="O167" s="332">
        <v>1</v>
      </c>
      <c r="P167" s="145">
        <f>+O167/N167</f>
        <v>1</v>
      </c>
      <c r="Q167" s="141">
        <v>1</v>
      </c>
      <c r="R167" s="147">
        <v>1</v>
      </c>
      <c r="S167" s="140">
        <v>1</v>
      </c>
      <c r="T167" s="141">
        <v>1</v>
      </c>
      <c r="U167" s="147">
        <v>1</v>
      </c>
      <c r="V167" s="140">
        <v>1</v>
      </c>
      <c r="W167" s="142">
        <v>3</v>
      </c>
      <c r="X167" s="147">
        <v>3</v>
      </c>
      <c r="Y167" s="140">
        <f t="shared" si="7"/>
        <v>1</v>
      </c>
      <c r="Z167" s="140" t="s">
        <v>842</v>
      </c>
      <c r="AA167" s="165"/>
    </row>
    <row r="168" spans="1:27" s="22" customFormat="1" ht="228" customHeight="1" x14ac:dyDescent="0.25">
      <c r="A168" s="164" t="s">
        <v>222</v>
      </c>
      <c r="B168" s="434"/>
      <c r="C168" s="106"/>
      <c r="D168" s="428"/>
      <c r="E168" s="449" t="s">
        <v>356</v>
      </c>
      <c r="F168" s="367" t="s">
        <v>357</v>
      </c>
      <c r="G168" s="330" t="s">
        <v>26</v>
      </c>
      <c r="H168" s="26" t="s">
        <v>360</v>
      </c>
      <c r="I168" s="284" t="s">
        <v>367</v>
      </c>
      <c r="J168" s="38" t="s">
        <v>368</v>
      </c>
      <c r="K168" s="190">
        <v>0</v>
      </c>
      <c r="L168" s="190">
        <v>0</v>
      </c>
      <c r="M168" s="145" t="s">
        <v>610</v>
      </c>
      <c r="N168" s="265">
        <v>0</v>
      </c>
      <c r="O168" s="147">
        <v>0</v>
      </c>
      <c r="P168" s="145" t="s">
        <v>610</v>
      </c>
      <c r="Q168" s="147">
        <v>1</v>
      </c>
      <c r="R168" s="147">
        <v>1</v>
      </c>
      <c r="S168" s="140">
        <v>1</v>
      </c>
      <c r="T168" s="328">
        <v>0</v>
      </c>
      <c r="U168" s="147">
        <v>0</v>
      </c>
      <c r="V168" s="140" t="s">
        <v>610</v>
      </c>
      <c r="W168" s="328">
        <v>1</v>
      </c>
      <c r="X168" s="147">
        <v>1</v>
      </c>
      <c r="Y168" s="140">
        <f t="shared" si="7"/>
        <v>1</v>
      </c>
      <c r="Z168" s="140" t="s">
        <v>843</v>
      </c>
      <c r="AA168" s="165"/>
    </row>
    <row r="169" spans="1:27" s="22" customFormat="1" ht="228" customHeight="1" x14ac:dyDescent="0.25">
      <c r="A169" s="164" t="s">
        <v>222</v>
      </c>
      <c r="B169" s="434"/>
      <c r="C169" s="106"/>
      <c r="D169" s="428"/>
      <c r="E169" s="449"/>
      <c r="F169" s="367" t="s">
        <v>357</v>
      </c>
      <c r="G169" s="330" t="s">
        <v>26</v>
      </c>
      <c r="H169" s="26" t="s">
        <v>844</v>
      </c>
      <c r="I169" s="26" t="s">
        <v>369</v>
      </c>
      <c r="J169" s="38" t="s">
        <v>370</v>
      </c>
      <c r="K169" s="190">
        <v>0</v>
      </c>
      <c r="L169" s="190">
        <v>0</v>
      </c>
      <c r="M169" s="145" t="s">
        <v>610</v>
      </c>
      <c r="N169" s="152">
        <v>0.5</v>
      </c>
      <c r="O169" s="149">
        <v>0.5</v>
      </c>
      <c r="P169" s="145">
        <v>1</v>
      </c>
      <c r="Q169" s="258">
        <v>0.6</v>
      </c>
      <c r="R169" s="149">
        <v>0.6</v>
      </c>
      <c r="S169" s="140">
        <v>1</v>
      </c>
      <c r="T169" s="258">
        <v>0</v>
      </c>
      <c r="U169" s="149">
        <v>0</v>
      </c>
      <c r="V169" s="140" t="s">
        <v>610</v>
      </c>
      <c r="W169" s="258">
        <v>0.6</v>
      </c>
      <c r="X169" s="149">
        <v>0.6</v>
      </c>
      <c r="Y169" s="140">
        <f t="shared" si="7"/>
        <v>1</v>
      </c>
      <c r="Z169" s="140" t="s">
        <v>845</v>
      </c>
      <c r="AA169" s="165"/>
    </row>
    <row r="170" spans="1:27" s="22" customFormat="1" ht="228" customHeight="1" x14ac:dyDescent="0.25">
      <c r="A170" s="164" t="s">
        <v>222</v>
      </c>
      <c r="B170" s="434"/>
      <c r="C170" s="106"/>
      <c r="D170" s="428"/>
      <c r="E170" s="449"/>
      <c r="F170" s="367" t="s">
        <v>357</v>
      </c>
      <c r="G170" s="330" t="s">
        <v>26</v>
      </c>
      <c r="H170" s="9" t="s">
        <v>361</v>
      </c>
      <c r="I170" s="26" t="s">
        <v>371</v>
      </c>
      <c r="J170" s="26" t="s">
        <v>372</v>
      </c>
      <c r="K170" s="190">
        <v>0</v>
      </c>
      <c r="L170" s="190">
        <v>0</v>
      </c>
      <c r="M170" s="145" t="s">
        <v>610</v>
      </c>
      <c r="N170" s="265">
        <v>1</v>
      </c>
      <c r="O170" s="147">
        <v>1</v>
      </c>
      <c r="P170" s="145">
        <f>+O170/N170</f>
        <v>1</v>
      </c>
      <c r="Q170" s="245">
        <v>0</v>
      </c>
      <c r="R170" s="147">
        <v>0</v>
      </c>
      <c r="S170" s="140" t="s">
        <v>610</v>
      </c>
      <c r="T170" s="245">
        <v>0</v>
      </c>
      <c r="U170" s="147">
        <v>0</v>
      </c>
      <c r="V170" s="140" t="s">
        <v>610</v>
      </c>
      <c r="W170" s="245">
        <v>1</v>
      </c>
      <c r="X170" s="147">
        <v>1</v>
      </c>
      <c r="Y170" s="140">
        <f t="shared" si="7"/>
        <v>1</v>
      </c>
      <c r="Z170" s="140" t="s">
        <v>846</v>
      </c>
      <c r="AA170" s="165"/>
    </row>
    <row r="171" spans="1:27" s="22" customFormat="1" ht="228" customHeight="1" x14ac:dyDescent="0.25">
      <c r="A171" s="70"/>
      <c r="B171" s="434"/>
      <c r="C171" s="106"/>
      <c r="D171" s="428"/>
      <c r="E171" s="449"/>
      <c r="F171" s="367" t="s">
        <v>357</v>
      </c>
      <c r="G171" s="330" t="s">
        <v>26</v>
      </c>
      <c r="H171" s="9" t="s">
        <v>362</v>
      </c>
      <c r="I171" s="333" t="s">
        <v>373</v>
      </c>
      <c r="J171" s="334" t="s">
        <v>374</v>
      </c>
      <c r="K171" s="265">
        <v>0</v>
      </c>
      <c r="L171" s="265">
        <v>0</v>
      </c>
      <c r="M171" s="147" t="s">
        <v>610</v>
      </c>
      <c r="N171" s="265">
        <v>1</v>
      </c>
      <c r="O171" s="147">
        <v>1</v>
      </c>
      <c r="P171" s="145">
        <v>1</v>
      </c>
      <c r="Q171" s="245">
        <v>0</v>
      </c>
      <c r="R171" s="245">
        <v>0</v>
      </c>
      <c r="S171" s="147" t="s">
        <v>610</v>
      </c>
      <c r="T171" s="245">
        <v>0</v>
      </c>
      <c r="U171" s="245">
        <v>0</v>
      </c>
      <c r="V171" s="147" t="s">
        <v>610</v>
      </c>
      <c r="W171" s="245">
        <v>1</v>
      </c>
      <c r="X171" s="147">
        <v>1</v>
      </c>
      <c r="Y171" s="140">
        <f t="shared" si="7"/>
        <v>1</v>
      </c>
      <c r="Z171" s="140" t="s">
        <v>847</v>
      </c>
      <c r="AA171" s="165"/>
    </row>
    <row r="172" spans="1:27" ht="228" customHeight="1" x14ac:dyDescent="0.25">
      <c r="A172" s="70"/>
      <c r="B172" s="434"/>
      <c r="C172" s="106"/>
      <c r="D172" s="428"/>
      <c r="E172" s="449"/>
      <c r="F172" s="368"/>
      <c r="G172" s="335" t="s">
        <v>27</v>
      </c>
      <c r="H172" s="9" t="s">
        <v>650</v>
      </c>
      <c r="I172" s="333" t="s">
        <v>704</v>
      </c>
      <c r="J172" s="333" t="s">
        <v>704</v>
      </c>
      <c r="K172" s="265"/>
      <c r="L172" s="265"/>
      <c r="M172" s="145" t="s">
        <v>880</v>
      </c>
      <c r="N172" s="265"/>
      <c r="O172" s="207"/>
      <c r="P172" s="145" t="s">
        <v>880</v>
      </c>
      <c r="Q172" s="207"/>
      <c r="R172" s="207"/>
      <c r="S172" s="145" t="s">
        <v>880</v>
      </c>
      <c r="T172" s="140"/>
      <c r="U172" s="245"/>
      <c r="V172" s="145" t="s">
        <v>880</v>
      </c>
      <c r="W172" s="140"/>
      <c r="X172" s="142"/>
      <c r="Y172" s="145" t="s">
        <v>880</v>
      </c>
      <c r="Z172" s="140"/>
      <c r="AA172" s="234"/>
    </row>
    <row r="173" spans="1:27" ht="228" customHeight="1" x14ac:dyDescent="0.25">
      <c r="A173" s="70" t="s">
        <v>222</v>
      </c>
      <c r="B173" s="434"/>
      <c r="C173" s="107"/>
      <c r="D173" s="428"/>
      <c r="E173" s="449"/>
      <c r="F173" s="368" t="s">
        <v>357</v>
      </c>
      <c r="G173" s="335" t="s">
        <v>27</v>
      </c>
      <c r="H173" s="9" t="s">
        <v>649</v>
      </c>
      <c r="I173" s="26" t="s">
        <v>373</v>
      </c>
      <c r="J173" s="26" t="s">
        <v>374</v>
      </c>
      <c r="K173" s="265"/>
      <c r="L173" s="265"/>
      <c r="M173" s="145" t="s">
        <v>880</v>
      </c>
      <c r="N173" s="265"/>
      <c r="O173" s="265"/>
      <c r="P173" s="145" t="s">
        <v>880</v>
      </c>
      <c r="Q173" s="265"/>
      <c r="R173" s="265"/>
      <c r="S173" s="145" t="s">
        <v>880</v>
      </c>
      <c r="T173" s="245"/>
      <c r="U173" s="147"/>
      <c r="V173" s="145" t="s">
        <v>880</v>
      </c>
      <c r="W173" s="245"/>
      <c r="X173" s="147"/>
      <c r="Y173" s="145" t="s">
        <v>880</v>
      </c>
      <c r="Z173" s="140"/>
      <c r="AA173" s="234"/>
    </row>
    <row r="174" spans="1:27" ht="228" customHeight="1" x14ac:dyDescent="0.25">
      <c r="A174" s="70" t="s">
        <v>222</v>
      </c>
      <c r="B174" s="434"/>
      <c r="C174" s="108"/>
      <c r="D174" s="431" t="s">
        <v>375</v>
      </c>
      <c r="E174" s="432" t="s">
        <v>377</v>
      </c>
      <c r="F174" s="366" t="s">
        <v>379</v>
      </c>
      <c r="G174" s="36" t="s">
        <v>26</v>
      </c>
      <c r="H174" s="9" t="s">
        <v>380</v>
      </c>
      <c r="I174" s="25" t="s">
        <v>385</v>
      </c>
      <c r="J174" s="44" t="s">
        <v>386</v>
      </c>
      <c r="K174" s="141">
        <v>0.25</v>
      </c>
      <c r="L174" s="141">
        <v>0.25</v>
      </c>
      <c r="M174" s="145">
        <f>+L174/K174</f>
        <v>1</v>
      </c>
      <c r="N174" s="265">
        <v>0.5</v>
      </c>
      <c r="O174" s="141">
        <v>0.5</v>
      </c>
      <c r="P174" s="145">
        <f>+O174/N174</f>
        <v>1</v>
      </c>
      <c r="Q174" s="141">
        <v>0.75</v>
      </c>
      <c r="R174" s="147">
        <v>0.75</v>
      </c>
      <c r="S174" s="140">
        <v>1</v>
      </c>
      <c r="T174" s="141">
        <v>1</v>
      </c>
      <c r="U174" s="147">
        <v>1</v>
      </c>
      <c r="V174" s="140">
        <v>1</v>
      </c>
      <c r="W174" s="142">
        <v>1</v>
      </c>
      <c r="X174" s="147">
        <v>1</v>
      </c>
      <c r="Y174" s="140">
        <f t="shared" si="7"/>
        <v>1</v>
      </c>
      <c r="Z174" s="140" t="s">
        <v>848</v>
      </c>
      <c r="AA174" s="78"/>
    </row>
    <row r="175" spans="1:27" ht="228" customHeight="1" x14ac:dyDescent="0.25">
      <c r="A175" s="70" t="s">
        <v>222</v>
      </c>
      <c r="B175" s="434"/>
      <c r="C175" s="108"/>
      <c r="D175" s="431"/>
      <c r="E175" s="432"/>
      <c r="F175" s="367" t="s">
        <v>379</v>
      </c>
      <c r="G175" s="36" t="s">
        <v>26</v>
      </c>
      <c r="H175" s="9" t="s">
        <v>381</v>
      </c>
      <c r="I175" s="44" t="s">
        <v>387</v>
      </c>
      <c r="J175" s="44" t="s">
        <v>388</v>
      </c>
      <c r="K175" s="141">
        <v>1</v>
      </c>
      <c r="L175" s="141">
        <v>1</v>
      </c>
      <c r="M175" s="145">
        <f>+L175/K175</f>
        <v>1</v>
      </c>
      <c r="N175" s="213">
        <v>0</v>
      </c>
      <c r="O175" s="196">
        <v>0</v>
      </c>
      <c r="P175" s="145" t="s">
        <v>618</v>
      </c>
      <c r="Q175" s="141">
        <v>1</v>
      </c>
      <c r="R175" s="147">
        <v>1</v>
      </c>
      <c r="S175" s="140">
        <v>1</v>
      </c>
      <c r="T175" s="141">
        <v>0</v>
      </c>
      <c r="U175" s="147">
        <v>0</v>
      </c>
      <c r="V175" s="140">
        <v>1</v>
      </c>
      <c r="W175" s="142">
        <v>2</v>
      </c>
      <c r="X175" s="147">
        <v>2</v>
      </c>
      <c r="Y175" s="140">
        <f t="shared" si="7"/>
        <v>1</v>
      </c>
      <c r="Z175" s="140" t="s">
        <v>849</v>
      </c>
      <c r="AA175" s="78"/>
    </row>
    <row r="176" spans="1:27" ht="228" customHeight="1" x14ac:dyDescent="0.25">
      <c r="A176" s="70" t="s">
        <v>222</v>
      </c>
      <c r="B176" s="434"/>
      <c r="C176" s="108"/>
      <c r="D176" s="48" t="s">
        <v>376</v>
      </c>
      <c r="E176" s="121" t="s">
        <v>378</v>
      </c>
      <c r="F176" s="367" t="s">
        <v>379</v>
      </c>
      <c r="G176" s="36" t="s">
        <v>26</v>
      </c>
      <c r="H176" s="9" t="s">
        <v>382</v>
      </c>
      <c r="I176" s="44" t="s">
        <v>389</v>
      </c>
      <c r="J176" s="44" t="s">
        <v>390</v>
      </c>
      <c r="K176" s="140">
        <v>1</v>
      </c>
      <c r="L176" s="140">
        <v>1</v>
      </c>
      <c r="M176" s="140">
        <v>1</v>
      </c>
      <c r="N176" s="152">
        <v>1</v>
      </c>
      <c r="O176" s="140">
        <v>1</v>
      </c>
      <c r="P176" s="140">
        <v>1</v>
      </c>
      <c r="Q176" s="140">
        <v>1</v>
      </c>
      <c r="R176" s="145">
        <v>1</v>
      </c>
      <c r="S176" s="140">
        <v>1</v>
      </c>
      <c r="T176" s="140">
        <v>1</v>
      </c>
      <c r="U176" s="145">
        <v>1</v>
      </c>
      <c r="V176" s="140">
        <v>1</v>
      </c>
      <c r="W176" s="140">
        <v>1</v>
      </c>
      <c r="X176" s="145">
        <v>1</v>
      </c>
      <c r="Y176" s="140">
        <f t="shared" si="7"/>
        <v>1</v>
      </c>
      <c r="Z176" s="140" t="s">
        <v>850</v>
      </c>
      <c r="AA176" s="78"/>
    </row>
    <row r="177" spans="1:27" ht="228" customHeight="1" x14ac:dyDescent="0.25">
      <c r="A177" s="70" t="s">
        <v>222</v>
      </c>
      <c r="B177" s="434"/>
      <c r="C177" s="108"/>
      <c r="D177" s="431" t="s">
        <v>375</v>
      </c>
      <c r="E177" s="432" t="s">
        <v>377</v>
      </c>
      <c r="F177" s="367" t="s">
        <v>379</v>
      </c>
      <c r="G177" s="36" t="s">
        <v>26</v>
      </c>
      <c r="H177" s="9" t="s">
        <v>383</v>
      </c>
      <c r="I177" s="44" t="s">
        <v>391</v>
      </c>
      <c r="J177" s="44" t="s">
        <v>392</v>
      </c>
      <c r="K177" s="141">
        <v>1</v>
      </c>
      <c r="L177" s="141">
        <v>1</v>
      </c>
      <c r="M177" s="145">
        <f>+L177/K177</f>
        <v>1</v>
      </c>
      <c r="N177" s="265">
        <v>1</v>
      </c>
      <c r="O177" s="141">
        <v>1</v>
      </c>
      <c r="P177" s="145">
        <f>+O177/N177</f>
        <v>1</v>
      </c>
      <c r="Q177" s="141">
        <v>1</v>
      </c>
      <c r="R177" s="141">
        <v>1</v>
      </c>
      <c r="S177" s="140">
        <v>1</v>
      </c>
      <c r="T177" s="141">
        <v>1</v>
      </c>
      <c r="U177" s="141">
        <v>1</v>
      </c>
      <c r="V177" s="140">
        <v>1</v>
      </c>
      <c r="W177" s="141">
        <v>4</v>
      </c>
      <c r="X177" s="141">
        <v>4</v>
      </c>
      <c r="Y177" s="140">
        <f t="shared" si="7"/>
        <v>1</v>
      </c>
      <c r="Z177" s="140" t="s">
        <v>851</v>
      </c>
      <c r="AA177" s="78"/>
    </row>
    <row r="178" spans="1:27" s="22" customFormat="1" ht="228" customHeight="1" x14ac:dyDescent="0.25">
      <c r="A178" s="164" t="s">
        <v>222</v>
      </c>
      <c r="B178" s="434"/>
      <c r="C178" s="229"/>
      <c r="D178" s="431"/>
      <c r="E178" s="432"/>
      <c r="F178" s="367" t="s">
        <v>379</v>
      </c>
      <c r="G178" s="36" t="s">
        <v>26</v>
      </c>
      <c r="H178" s="9" t="s">
        <v>384</v>
      </c>
      <c r="I178" s="9" t="s">
        <v>393</v>
      </c>
      <c r="J178" s="44" t="s">
        <v>394</v>
      </c>
      <c r="K178" s="245">
        <v>0</v>
      </c>
      <c r="L178" s="245">
        <v>0</v>
      </c>
      <c r="M178" s="145" t="s">
        <v>610</v>
      </c>
      <c r="N178" s="265">
        <v>0.5</v>
      </c>
      <c r="O178" s="245">
        <v>0.5</v>
      </c>
      <c r="P178" s="145">
        <f>+O178/N178</f>
        <v>1</v>
      </c>
      <c r="Q178" s="245">
        <v>1</v>
      </c>
      <c r="R178" s="245">
        <v>1</v>
      </c>
      <c r="S178" s="140">
        <v>1</v>
      </c>
      <c r="T178" s="327">
        <v>0</v>
      </c>
      <c r="U178" s="327">
        <v>0</v>
      </c>
      <c r="V178" s="140" t="s">
        <v>610</v>
      </c>
      <c r="W178" s="327">
        <v>1</v>
      </c>
      <c r="X178" s="327">
        <v>1</v>
      </c>
      <c r="Y178" s="140">
        <f t="shared" si="7"/>
        <v>1</v>
      </c>
      <c r="Z178" s="205" t="s">
        <v>852</v>
      </c>
      <c r="AA178" s="230"/>
    </row>
    <row r="179" spans="1:27" ht="228" customHeight="1" x14ac:dyDescent="0.25">
      <c r="A179" s="70" t="s">
        <v>222</v>
      </c>
      <c r="B179" s="434"/>
      <c r="C179" s="109"/>
      <c r="D179" s="116" t="s">
        <v>518</v>
      </c>
      <c r="E179" s="122" t="s">
        <v>513</v>
      </c>
      <c r="F179" s="366" t="s">
        <v>512</v>
      </c>
      <c r="G179" s="36" t="s">
        <v>26</v>
      </c>
      <c r="H179" s="44" t="s">
        <v>506</v>
      </c>
      <c r="I179" s="44" t="s">
        <v>524</v>
      </c>
      <c r="J179" s="44" t="s">
        <v>525</v>
      </c>
      <c r="K179" s="258">
        <v>1</v>
      </c>
      <c r="L179" s="237">
        <v>1</v>
      </c>
      <c r="M179" s="145">
        <v>1</v>
      </c>
      <c r="N179" s="152">
        <v>1</v>
      </c>
      <c r="O179" s="145">
        <v>1</v>
      </c>
      <c r="P179" s="145">
        <f t="shared" ref="P179:P185" si="10">+O179/N179</f>
        <v>1</v>
      </c>
      <c r="Q179" s="258">
        <v>1</v>
      </c>
      <c r="R179" s="145">
        <v>1</v>
      </c>
      <c r="S179" s="140">
        <v>1</v>
      </c>
      <c r="T179" s="140">
        <v>1</v>
      </c>
      <c r="U179" s="145">
        <v>1</v>
      </c>
      <c r="V179" s="140">
        <v>1</v>
      </c>
      <c r="W179" s="143">
        <v>1</v>
      </c>
      <c r="X179" s="145">
        <v>1</v>
      </c>
      <c r="Y179" s="140">
        <f t="shared" si="7"/>
        <v>1</v>
      </c>
      <c r="Z179" s="205" t="s">
        <v>853</v>
      </c>
      <c r="AA179" s="92"/>
    </row>
    <row r="180" spans="1:27" ht="228" customHeight="1" x14ac:dyDescent="0.25">
      <c r="A180" s="70" t="s">
        <v>222</v>
      </c>
      <c r="B180" s="434"/>
      <c r="C180" s="109"/>
      <c r="D180" s="116" t="s">
        <v>518</v>
      </c>
      <c r="E180" s="122" t="s">
        <v>513</v>
      </c>
      <c r="F180" s="367" t="s">
        <v>512</v>
      </c>
      <c r="G180" s="36" t="s">
        <v>26</v>
      </c>
      <c r="H180" s="44" t="s">
        <v>507</v>
      </c>
      <c r="I180" s="44" t="s">
        <v>524</v>
      </c>
      <c r="J180" s="44" t="s">
        <v>525</v>
      </c>
      <c r="K180" s="258">
        <v>1</v>
      </c>
      <c r="L180" s="237">
        <v>1</v>
      </c>
      <c r="M180" s="145">
        <f t="shared" ref="M180:M185" si="11">+L180/K180</f>
        <v>1</v>
      </c>
      <c r="N180" s="152">
        <v>1</v>
      </c>
      <c r="O180" s="145">
        <v>1</v>
      </c>
      <c r="P180" s="145">
        <f t="shared" si="10"/>
        <v>1</v>
      </c>
      <c r="Q180" s="258">
        <v>1</v>
      </c>
      <c r="R180" s="145">
        <v>1</v>
      </c>
      <c r="S180" s="140">
        <v>1</v>
      </c>
      <c r="T180" s="140">
        <v>1</v>
      </c>
      <c r="U180" s="145">
        <v>1</v>
      </c>
      <c r="V180" s="140">
        <v>1</v>
      </c>
      <c r="W180" s="143">
        <v>1</v>
      </c>
      <c r="X180" s="145">
        <v>1</v>
      </c>
      <c r="Y180" s="140">
        <f t="shared" si="7"/>
        <v>1</v>
      </c>
      <c r="Z180" s="205" t="s">
        <v>854</v>
      </c>
      <c r="AA180" s="92"/>
    </row>
    <row r="181" spans="1:27" ht="228" customHeight="1" x14ac:dyDescent="0.25">
      <c r="A181" s="70" t="s">
        <v>222</v>
      </c>
      <c r="B181" s="434"/>
      <c r="C181" s="109"/>
      <c r="D181" s="116" t="s">
        <v>519</v>
      </c>
      <c r="E181" s="122" t="s">
        <v>514</v>
      </c>
      <c r="F181" s="367" t="s">
        <v>512</v>
      </c>
      <c r="G181" s="36" t="s">
        <v>26</v>
      </c>
      <c r="H181" s="285" t="s">
        <v>612</v>
      </c>
      <c r="I181" s="44" t="s">
        <v>526</v>
      </c>
      <c r="J181" s="44" t="s">
        <v>527</v>
      </c>
      <c r="K181" s="140">
        <v>1</v>
      </c>
      <c r="L181" s="237">
        <v>1</v>
      </c>
      <c r="M181" s="145">
        <f t="shared" si="11"/>
        <v>1</v>
      </c>
      <c r="N181" s="152">
        <v>1</v>
      </c>
      <c r="O181" s="145">
        <v>1</v>
      </c>
      <c r="P181" s="145">
        <f t="shared" si="10"/>
        <v>1</v>
      </c>
      <c r="Q181" s="140">
        <v>1</v>
      </c>
      <c r="R181" s="145">
        <v>1</v>
      </c>
      <c r="S181" s="140">
        <v>1</v>
      </c>
      <c r="T181" s="140">
        <v>1</v>
      </c>
      <c r="U181" s="145">
        <v>1</v>
      </c>
      <c r="V181" s="140">
        <v>1</v>
      </c>
      <c r="W181" s="140">
        <v>1</v>
      </c>
      <c r="X181" s="145">
        <v>1</v>
      </c>
      <c r="Y181" s="140">
        <f t="shared" si="7"/>
        <v>1</v>
      </c>
      <c r="Z181" s="205" t="s">
        <v>855</v>
      </c>
      <c r="AA181" s="92"/>
    </row>
    <row r="182" spans="1:27" ht="228" customHeight="1" x14ac:dyDescent="0.25">
      <c r="A182" s="70" t="s">
        <v>222</v>
      </c>
      <c r="B182" s="434"/>
      <c r="C182" s="109"/>
      <c r="D182" s="116" t="s">
        <v>520</v>
      </c>
      <c r="E182" s="122" t="s">
        <v>515</v>
      </c>
      <c r="F182" s="367" t="s">
        <v>512</v>
      </c>
      <c r="G182" s="36" t="s">
        <v>26</v>
      </c>
      <c r="H182" s="285" t="s">
        <v>508</v>
      </c>
      <c r="I182" s="44" t="s">
        <v>528</v>
      </c>
      <c r="J182" s="44" t="s">
        <v>527</v>
      </c>
      <c r="K182" s="140">
        <v>1</v>
      </c>
      <c r="L182" s="140">
        <v>1</v>
      </c>
      <c r="M182" s="145">
        <f t="shared" si="11"/>
        <v>1</v>
      </c>
      <c r="N182" s="152">
        <v>1</v>
      </c>
      <c r="O182" s="140">
        <v>1</v>
      </c>
      <c r="P182" s="145">
        <f t="shared" si="10"/>
        <v>1</v>
      </c>
      <c r="Q182" s="140">
        <v>1</v>
      </c>
      <c r="R182" s="145">
        <v>1</v>
      </c>
      <c r="S182" s="140">
        <v>1</v>
      </c>
      <c r="T182" s="140">
        <v>1</v>
      </c>
      <c r="U182" s="145">
        <v>1</v>
      </c>
      <c r="V182" s="140">
        <v>1</v>
      </c>
      <c r="W182" s="140">
        <v>1</v>
      </c>
      <c r="X182" s="145">
        <v>1</v>
      </c>
      <c r="Y182" s="140">
        <f t="shared" si="7"/>
        <v>1</v>
      </c>
      <c r="Z182" s="205" t="s">
        <v>856</v>
      </c>
      <c r="AA182" s="92"/>
    </row>
    <row r="183" spans="1:27" ht="228" customHeight="1" x14ac:dyDescent="0.25">
      <c r="A183" s="70" t="s">
        <v>222</v>
      </c>
      <c r="B183" s="434"/>
      <c r="C183" s="109"/>
      <c r="D183" s="116" t="s">
        <v>521</v>
      </c>
      <c r="E183" s="122" t="s">
        <v>516</v>
      </c>
      <c r="F183" s="367" t="s">
        <v>512</v>
      </c>
      <c r="G183" s="36" t="s">
        <v>26</v>
      </c>
      <c r="H183" s="285" t="s">
        <v>509</v>
      </c>
      <c r="I183" s="44" t="s">
        <v>529</v>
      </c>
      <c r="J183" s="44" t="s">
        <v>527</v>
      </c>
      <c r="K183" s="140">
        <v>1</v>
      </c>
      <c r="L183" s="237">
        <v>1</v>
      </c>
      <c r="M183" s="145">
        <f t="shared" si="11"/>
        <v>1</v>
      </c>
      <c r="N183" s="152">
        <v>1</v>
      </c>
      <c r="O183" s="145">
        <v>1</v>
      </c>
      <c r="P183" s="145">
        <f t="shared" si="10"/>
        <v>1</v>
      </c>
      <c r="Q183" s="140">
        <v>1</v>
      </c>
      <c r="R183" s="145">
        <v>1</v>
      </c>
      <c r="S183" s="140">
        <v>1</v>
      </c>
      <c r="T183" s="140">
        <v>1</v>
      </c>
      <c r="U183" s="145">
        <v>1</v>
      </c>
      <c r="V183" s="140">
        <v>1</v>
      </c>
      <c r="W183" s="140">
        <v>1</v>
      </c>
      <c r="X183" s="145">
        <v>1</v>
      </c>
      <c r="Y183" s="140">
        <f t="shared" si="7"/>
        <v>1</v>
      </c>
      <c r="Z183" s="205" t="s">
        <v>857</v>
      </c>
      <c r="AA183" s="92"/>
    </row>
    <row r="184" spans="1:27" ht="228" customHeight="1" x14ac:dyDescent="0.25">
      <c r="A184" s="70" t="s">
        <v>222</v>
      </c>
      <c r="B184" s="434"/>
      <c r="C184" s="109"/>
      <c r="D184" s="116" t="s">
        <v>522</v>
      </c>
      <c r="E184" s="122" t="s">
        <v>515</v>
      </c>
      <c r="F184" s="367" t="s">
        <v>512</v>
      </c>
      <c r="G184" s="36" t="s">
        <v>26</v>
      </c>
      <c r="H184" s="285" t="s">
        <v>510</v>
      </c>
      <c r="I184" s="44" t="s">
        <v>530</v>
      </c>
      <c r="J184" s="44" t="s">
        <v>527</v>
      </c>
      <c r="K184" s="140">
        <v>1</v>
      </c>
      <c r="L184" s="237">
        <v>1</v>
      </c>
      <c r="M184" s="145">
        <f t="shared" si="11"/>
        <v>1</v>
      </c>
      <c r="N184" s="152">
        <v>1</v>
      </c>
      <c r="O184" s="145">
        <v>1</v>
      </c>
      <c r="P184" s="145">
        <f t="shared" si="10"/>
        <v>1</v>
      </c>
      <c r="Q184" s="140">
        <v>1</v>
      </c>
      <c r="R184" s="145">
        <v>1</v>
      </c>
      <c r="S184" s="140">
        <v>1</v>
      </c>
      <c r="T184" s="140">
        <v>1</v>
      </c>
      <c r="U184" s="145">
        <v>1</v>
      </c>
      <c r="V184" s="140">
        <v>1</v>
      </c>
      <c r="W184" s="140">
        <v>1</v>
      </c>
      <c r="X184" s="145">
        <v>1</v>
      </c>
      <c r="Y184" s="140">
        <f t="shared" si="7"/>
        <v>1</v>
      </c>
      <c r="Z184" s="205" t="s">
        <v>858</v>
      </c>
      <c r="AA184" s="92"/>
    </row>
    <row r="185" spans="1:27" ht="228" customHeight="1" x14ac:dyDescent="0.25">
      <c r="A185" s="70" t="s">
        <v>222</v>
      </c>
      <c r="B185" s="434"/>
      <c r="C185" s="109"/>
      <c r="D185" s="134" t="s">
        <v>523</v>
      </c>
      <c r="E185" s="135" t="s">
        <v>517</v>
      </c>
      <c r="F185" s="367" t="s">
        <v>512</v>
      </c>
      <c r="G185" s="203" t="s">
        <v>26</v>
      </c>
      <c r="H185" s="336" t="s">
        <v>511</v>
      </c>
      <c r="I185" s="161" t="s">
        <v>531</v>
      </c>
      <c r="J185" s="161" t="s">
        <v>527</v>
      </c>
      <c r="K185" s="205">
        <v>1</v>
      </c>
      <c r="L185" s="237">
        <v>1</v>
      </c>
      <c r="M185" s="145">
        <f t="shared" si="11"/>
        <v>1</v>
      </c>
      <c r="N185" s="152">
        <v>1</v>
      </c>
      <c r="O185" s="145">
        <v>1</v>
      </c>
      <c r="P185" s="145">
        <f t="shared" si="10"/>
        <v>1</v>
      </c>
      <c r="Q185" s="205">
        <v>1</v>
      </c>
      <c r="R185" s="151">
        <v>1</v>
      </c>
      <c r="S185" s="205">
        <v>1</v>
      </c>
      <c r="T185" s="205">
        <v>1</v>
      </c>
      <c r="U185" s="151">
        <v>1</v>
      </c>
      <c r="V185" s="349">
        <v>1</v>
      </c>
      <c r="W185" s="205">
        <v>1</v>
      </c>
      <c r="X185" s="151">
        <v>1</v>
      </c>
      <c r="Y185" s="140">
        <f t="shared" si="7"/>
        <v>1</v>
      </c>
      <c r="Z185" s="205" t="s">
        <v>859</v>
      </c>
      <c r="AA185" s="92"/>
    </row>
    <row r="186" spans="1:27" ht="228" customHeight="1" x14ac:dyDescent="0.25">
      <c r="A186" s="70"/>
      <c r="B186" s="434"/>
      <c r="C186" s="109"/>
      <c r="D186" s="134"/>
      <c r="E186" s="135"/>
      <c r="F186" s="367" t="s">
        <v>512</v>
      </c>
      <c r="G186" s="203" t="s">
        <v>27</v>
      </c>
      <c r="H186" s="9" t="s">
        <v>648</v>
      </c>
      <c r="I186" s="161" t="s">
        <v>705</v>
      </c>
      <c r="J186" s="161" t="s">
        <v>705</v>
      </c>
      <c r="K186" s="337"/>
      <c r="L186" s="338"/>
      <c r="M186" s="151" t="s">
        <v>880</v>
      </c>
      <c r="N186" s="339"/>
      <c r="O186" s="340"/>
      <c r="P186" s="151" t="s">
        <v>880</v>
      </c>
      <c r="Q186" s="340"/>
      <c r="R186" s="340"/>
      <c r="S186" s="151" t="s">
        <v>880</v>
      </c>
      <c r="T186" s="205"/>
      <c r="U186" s="151"/>
      <c r="V186" s="350" t="s">
        <v>880</v>
      </c>
      <c r="W186" s="205"/>
      <c r="X186" s="151"/>
      <c r="Y186" s="151" t="s">
        <v>880</v>
      </c>
      <c r="Z186" s="205"/>
      <c r="AA186" s="235"/>
    </row>
    <row r="187" spans="1:27" ht="228" customHeight="1" x14ac:dyDescent="0.25">
      <c r="A187" s="70" t="s">
        <v>222</v>
      </c>
      <c r="B187" s="434"/>
      <c r="C187" s="109"/>
      <c r="D187" s="134"/>
      <c r="E187" s="135"/>
      <c r="F187" s="367" t="s">
        <v>512</v>
      </c>
      <c r="G187" s="203" t="s">
        <v>505</v>
      </c>
      <c r="H187" s="341" t="s">
        <v>651</v>
      </c>
      <c r="I187" s="287" t="s">
        <v>652</v>
      </c>
      <c r="J187" s="285" t="s">
        <v>653</v>
      </c>
      <c r="K187" s="205"/>
      <c r="L187" s="260"/>
      <c r="M187" s="151"/>
      <c r="N187" s="152"/>
      <c r="O187" s="151"/>
      <c r="P187" s="151"/>
      <c r="Q187" s="205"/>
      <c r="R187" s="151"/>
      <c r="S187" s="205"/>
      <c r="T187" s="205"/>
      <c r="U187" s="151"/>
      <c r="V187" s="349"/>
      <c r="W187" s="205"/>
      <c r="X187" s="151"/>
      <c r="Y187" s="140"/>
      <c r="Z187" s="205"/>
      <c r="AA187" s="92"/>
    </row>
    <row r="188" spans="1:27" ht="228" customHeight="1" x14ac:dyDescent="0.25">
      <c r="A188" s="70"/>
      <c r="B188" s="434"/>
      <c r="C188" s="109"/>
      <c r="D188" s="134"/>
      <c r="E188" s="135"/>
      <c r="F188" s="367"/>
      <c r="G188" s="33" t="s">
        <v>505</v>
      </c>
      <c r="H188" s="187" t="s">
        <v>654</v>
      </c>
      <c r="I188" s="25" t="s">
        <v>655</v>
      </c>
      <c r="J188" s="91" t="s">
        <v>656</v>
      </c>
      <c r="K188" s="205"/>
      <c r="L188" s="260"/>
      <c r="M188" s="151"/>
      <c r="N188" s="152"/>
      <c r="O188" s="151"/>
      <c r="P188" s="151"/>
      <c r="Q188" s="205"/>
      <c r="R188" s="151"/>
      <c r="S188" s="205"/>
      <c r="T188" s="205"/>
      <c r="U188" s="151"/>
      <c r="V188" s="349"/>
      <c r="W188" s="205"/>
      <c r="X188" s="151"/>
      <c r="Y188" s="140"/>
      <c r="Z188" s="205"/>
      <c r="AA188" s="92"/>
    </row>
    <row r="189" spans="1:27" ht="228" customHeight="1" x14ac:dyDescent="0.25">
      <c r="A189" s="70"/>
      <c r="B189" s="434"/>
      <c r="C189" s="109"/>
      <c r="D189" s="134"/>
      <c r="E189" s="135"/>
      <c r="F189" s="367"/>
      <c r="G189" s="33" t="s">
        <v>505</v>
      </c>
      <c r="H189" s="187" t="s">
        <v>654</v>
      </c>
      <c r="I189" s="25" t="s">
        <v>657</v>
      </c>
      <c r="J189" s="91" t="s">
        <v>658</v>
      </c>
      <c r="K189" s="205"/>
      <c r="L189" s="260"/>
      <c r="M189" s="151"/>
      <c r="N189" s="152"/>
      <c r="O189" s="151"/>
      <c r="P189" s="151"/>
      <c r="Q189" s="205"/>
      <c r="R189" s="151"/>
      <c r="S189" s="205"/>
      <c r="T189" s="205"/>
      <c r="U189" s="151"/>
      <c r="V189" s="349"/>
      <c r="W189" s="205"/>
      <c r="X189" s="151"/>
      <c r="Y189" s="140"/>
      <c r="Z189" s="205"/>
      <c r="AA189" s="92"/>
    </row>
    <row r="190" spans="1:27" ht="228" customHeight="1" x14ac:dyDescent="0.25">
      <c r="A190" s="70"/>
      <c r="B190" s="434"/>
      <c r="C190" s="109"/>
      <c r="D190" s="134"/>
      <c r="E190" s="135"/>
      <c r="F190" s="367"/>
      <c r="G190" s="33" t="s">
        <v>505</v>
      </c>
      <c r="H190" s="187" t="s">
        <v>654</v>
      </c>
      <c r="I190" s="25" t="s">
        <v>659</v>
      </c>
      <c r="J190" s="90" t="s">
        <v>660</v>
      </c>
      <c r="K190" s="205"/>
      <c r="L190" s="260"/>
      <c r="M190" s="151"/>
      <c r="N190" s="152"/>
      <c r="O190" s="151"/>
      <c r="P190" s="151"/>
      <c r="Q190" s="205"/>
      <c r="R190" s="151"/>
      <c r="S190" s="205"/>
      <c r="T190" s="205"/>
      <c r="U190" s="151"/>
      <c r="V190" s="349"/>
      <c r="W190" s="205"/>
      <c r="X190" s="151"/>
      <c r="Y190" s="140"/>
      <c r="Z190" s="205"/>
      <c r="AA190" s="92"/>
    </row>
    <row r="191" spans="1:27" ht="228" customHeight="1" x14ac:dyDescent="0.25">
      <c r="A191" s="70"/>
      <c r="B191" s="434"/>
      <c r="C191" s="109"/>
      <c r="D191" s="134"/>
      <c r="E191" s="135"/>
      <c r="F191" s="367"/>
      <c r="G191" s="33" t="s">
        <v>505</v>
      </c>
      <c r="H191" s="188" t="s">
        <v>661</v>
      </c>
      <c r="I191" s="25" t="s">
        <v>662</v>
      </c>
      <c r="J191" s="90" t="s">
        <v>663</v>
      </c>
      <c r="K191" s="205"/>
      <c r="L191" s="260"/>
      <c r="M191" s="151"/>
      <c r="N191" s="152"/>
      <c r="O191" s="151"/>
      <c r="P191" s="151"/>
      <c r="Q191" s="205"/>
      <c r="R191" s="151"/>
      <c r="S191" s="205"/>
      <c r="T191" s="205"/>
      <c r="U191" s="151"/>
      <c r="V191" s="349"/>
      <c r="W191" s="205"/>
      <c r="X191" s="151"/>
      <c r="Y191" s="140"/>
      <c r="Z191" s="205"/>
      <c r="AA191" s="92"/>
    </row>
    <row r="192" spans="1:27" ht="228" customHeight="1" x14ac:dyDescent="0.25">
      <c r="A192" s="70"/>
      <c r="B192" s="434"/>
      <c r="C192" s="109"/>
      <c r="D192" s="134"/>
      <c r="E192" s="135"/>
      <c r="F192" s="367"/>
      <c r="G192" s="33" t="s">
        <v>505</v>
      </c>
      <c r="H192" s="188" t="s">
        <v>664</v>
      </c>
      <c r="I192" s="25" t="s">
        <v>665</v>
      </c>
      <c r="J192" s="25" t="s">
        <v>665</v>
      </c>
      <c r="K192" s="205"/>
      <c r="L192" s="260"/>
      <c r="M192" s="151"/>
      <c r="N192" s="152"/>
      <c r="O192" s="151"/>
      <c r="P192" s="151"/>
      <c r="Q192" s="205"/>
      <c r="R192" s="151"/>
      <c r="S192" s="205"/>
      <c r="T192" s="205"/>
      <c r="U192" s="151"/>
      <c r="V192" s="349"/>
      <c r="W192" s="205"/>
      <c r="X192" s="151"/>
      <c r="Y192" s="140"/>
      <c r="Z192" s="205"/>
      <c r="AA192" s="92"/>
    </row>
    <row r="193" spans="1:29" ht="228" customHeight="1" x14ac:dyDescent="0.25">
      <c r="A193" s="70"/>
      <c r="B193" s="434"/>
      <c r="C193" s="109"/>
      <c r="D193" s="134"/>
      <c r="E193" s="135"/>
      <c r="F193" s="367"/>
      <c r="G193" s="33" t="s">
        <v>505</v>
      </c>
      <c r="H193" s="188" t="s">
        <v>580</v>
      </c>
      <c r="I193" s="161" t="s">
        <v>666</v>
      </c>
      <c r="J193" s="161" t="s">
        <v>667</v>
      </c>
      <c r="K193" s="205"/>
      <c r="L193" s="260"/>
      <c r="M193" s="151"/>
      <c r="N193" s="152"/>
      <c r="O193" s="151"/>
      <c r="P193" s="151"/>
      <c r="Q193" s="205"/>
      <c r="R193" s="151"/>
      <c r="S193" s="205"/>
      <c r="T193" s="205"/>
      <c r="U193" s="151"/>
      <c r="V193" s="349"/>
      <c r="W193" s="205"/>
      <c r="X193" s="151"/>
      <c r="Y193" s="140"/>
      <c r="Z193" s="205"/>
      <c r="AA193" s="92"/>
    </row>
    <row r="194" spans="1:29" ht="228" customHeight="1" x14ac:dyDescent="0.25">
      <c r="A194" s="70"/>
      <c r="B194" s="434"/>
      <c r="C194" s="109"/>
      <c r="D194" s="134"/>
      <c r="E194" s="135"/>
      <c r="F194" s="367"/>
      <c r="G194" s="33" t="s">
        <v>505</v>
      </c>
      <c r="H194" s="188" t="s">
        <v>581</v>
      </c>
      <c r="I194" s="161" t="s">
        <v>668</v>
      </c>
      <c r="J194" s="161" t="s">
        <v>668</v>
      </c>
      <c r="K194" s="205"/>
      <c r="L194" s="260"/>
      <c r="M194" s="151"/>
      <c r="N194" s="152"/>
      <c r="O194" s="151"/>
      <c r="P194" s="151"/>
      <c r="Q194" s="205"/>
      <c r="R194" s="151"/>
      <c r="S194" s="205"/>
      <c r="T194" s="205"/>
      <c r="U194" s="151"/>
      <c r="V194" s="349"/>
      <c r="W194" s="205"/>
      <c r="X194" s="151"/>
      <c r="Y194" s="140"/>
      <c r="Z194" s="205"/>
      <c r="AA194" s="92"/>
    </row>
    <row r="195" spans="1:29" ht="228" customHeight="1" x14ac:dyDescent="0.25">
      <c r="A195" s="70" t="s">
        <v>222</v>
      </c>
      <c r="B195" s="434"/>
      <c r="C195" s="109"/>
      <c r="D195" s="134"/>
      <c r="E195" s="135"/>
      <c r="F195" s="367" t="s">
        <v>512</v>
      </c>
      <c r="G195" s="33" t="s">
        <v>505</v>
      </c>
      <c r="H195" s="188" t="s">
        <v>582</v>
      </c>
      <c r="I195" s="161" t="s">
        <v>669</v>
      </c>
      <c r="J195" s="161" t="s">
        <v>669</v>
      </c>
      <c r="K195" s="205"/>
      <c r="L195" s="260"/>
      <c r="M195" s="151"/>
      <c r="N195" s="152"/>
      <c r="O195" s="151"/>
      <c r="P195" s="151"/>
      <c r="Q195" s="205"/>
      <c r="R195" s="151"/>
      <c r="S195" s="205"/>
      <c r="T195" s="205"/>
      <c r="U195" s="151"/>
      <c r="V195" s="349"/>
      <c r="W195" s="205"/>
      <c r="X195" s="151"/>
      <c r="Y195" s="140"/>
      <c r="Z195" s="205"/>
      <c r="AA195" s="92"/>
    </row>
    <row r="196" spans="1:29" ht="228" customHeight="1" x14ac:dyDescent="0.25">
      <c r="A196" s="70" t="s">
        <v>222</v>
      </c>
      <c r="B196" s="435"/>
      <c r="C196" s="109"/>
      <c r="D196" s="116"/>
      <c r="E196" s="117"/>
      <c r="F196" s="367" t="s">
        <v>512</v>
      </c>
      <c r="G196" s="19" t="s">
        <v>27</v>
      </c>
      <c r="H196" s="342" t="s">
        <v>579</v>
      </c>
      <c r="I196" s="44" t="s">
        <v>706</v>
      </c>
      <c r="J196" s="44" t="s">
        <v>706</v>
      </c>
      <c r="K196" s="146"/>
      <c r="L196" s="146"/>
      <c r="M196" s="150" t="s">
        <v>880</v>
      </c>
      <c r="N196" s="265"/>
      <c r="O196" s="265"/>
      <c r="P196" s="150" t="s">
        <v>880</v>
      </c>
      <c r="Q196" s="146"/>
      <c r="R196" s="146"/>
      <c r="S196" s="150" t="s">
        <v>880</v>
      </c>
      <c r="T196" s="140"/>
      <c r="U196" s="145"/>
      <c r="V196" s="150" t="s">
        <v>880</v>
      </c>
      <c r="W196" s="140"/>
      <c r="X196" s="145"/>
      <c r="Y196" s="150" t="s">
        <v>880</v>
      </c>
      <c r="Z196" s="140"/>
      <c r="AA196" s="234"/>
    </row>
    <row r="197" spans="1:29" ht="228" customHeight="1" x14ac:dyDescent="0.25">
      <c r="A197" s="125" t="s">
        <v>396</v>
      </c>
      <c r="B197" s="430" t="s">
        <v>395</v>
      </c>
      <c r="C197" s="110"/>
      <c r="D197" s="427" t="s">
        <v>397</v>
      </c>
      <c r="E197" s="425" t="s">
        <v>401</v>
      </c>
      <c r="F197" s="343" t="s">
        <v>578</v>
      </c>
      <c r="G197" s="36" t="s">
        <v>26</v>
      </c>
      <c r="H197" s="285" t="s">
        <v>406</v>
      </c>
      <c r="I197" s="26" t="s">
        <v>419</v>
      </c>
      <c r="J197" s="44" t="s">
        <v>420</v>
      </c>
      <c r="K197" s="242">
        <v>1</v>
      </c>
      <c r="L197" s="242">
        <v>1</v>
      </c>
      <c r="M197" s="145">
        <f>L197/K197</f>
        <v>1</v>
      </c>
      <c r="N197" s="152">
        <v>1</v>
      </c>
      <c r="O197" s="242">
        <v>1</v>
      </c>
      <c r="P197" s="145">
        <f>+O197/N197</f>
        <v>1</v>
      </c>
      <c r="Q197" s="140">
        <v>1</v>
      </c>
      <c r="R197" s="150">
        <v>1</v>
      </c>
      <c r="S197" s="140">
        <v>1</v>
      </c>
      <c r="T197" s="140">
        <v>1</v>
      </c>
      <c r="U197" s="344">
        <v>1</v>
      </c>
      <c r="V197" s="140">
        <v>1</v>
      </c>
      <c r="W197" s="144">
        <v>1</v>
      </c>
      <c r="X197" s="344">
        <v>1</v>
      </c>
      <c r="Y197" s="140">
        <f t="shared" si="7"/>
        <v>1</v>
      </c>
      <c r="Z197" s="140" t="s">
        <v>860</v>
      </c>
      <c r="AA197" s="165"/>
    </row>
    <row r="198" spans="1:29" ht="228" customHeight="1" x14ac:dyDescent="0.25">
      <c r="A198" s="126" t="s">
        <v>396</v>
      </c>
      <c r="B198" s="430"/>
      <c r="C198" s="110"/>
      <c r="D198" s="427"/>
      <c r="E198" s="425"/>
      <c r="F198" s="369" t="s">
        <v>405</v>
      </c>
      <c r="G198" s="36" t="s">
        <v>26</v>
      </c>
      <c r="H198" s="285" t="s">
        <v>407</v>
      </c>
      <c r="I198" s="26" t="s">
        <v>421</v>
      </c>
      <c r="J198" s="44" t="s">
        <v>422</v>
      </c>
      <c r="K198" s="141">
        <v>3</v>
      </c>
      <c r="L198" s="141">
        <v>3</v>
      </c>
      <c r="M198" s="145">
        <f>+L198/K198</f>
        <v>1</v>
      </c>
      <c r="N198" s="265">
        <v>3</v>
      </c>
      <c r="O198" s="147">
        <v>3</v>
      </c>
      <c r="P198" s="145">
        <f>+O198/N198</f>
        <v>1</v>
      </c>
      <c r="Q198" s="141">
        <v>3</v>
      </c>
      <c r="R198" s="147">
        <v>3</v>
      </c>
      <c r="S198" s="140">
        <v>1</v>
      </c>
      <c r="T198" s="141">
        <v>3</v>
      </c>
      <c r="U198" s="147">
        <v>2</v>
      </c>
      <c r="V198" s="140">
        <f>+U198/T198</f>
        <v>0.66666666666666663</v>
      </c>
      <c r="W198" s="142">
        <v>12</v>
      </c>
      <c r="X198" s="147">
        <v>11</v>
      </c>
      <c r="Y198" s="140">
        <f t="shared" si="7"/>
        <v>0.91666666666666663</v>
      </c>
      <c r="Z198" s="140" t="s">
        <v>861</v>
      </c>
      <c r="AA198" s="165"/>
    </row>
    <row r="199" spans="1:29" ht="228" customHeight="1" x14ac:dyDescent="0.25">
      <c r="A199" s="126" t="s">
        <v>396</v>
      </c>
      <c r="B199" s="430"/>
      <c r="C199" s="110"/>
      <c r="D199" s="427"/>
      <c r="E199" s="425"/>
      <c r="F199" s="369" t="s">
        <v>405</v>
      </c>
      <c r="G199" s="36" t="s">
        <v>26</v>
      </c>
      <c r="H199" s="285" t="s">
        <v>408</v>
      </c>
      <c r="I199" s="26" t="s">
        <v>423</v>
      </c>
      <c r="J199" s="44" t="s">
        <v>424</v>
      </c>
      <c r="K199" s="141">
        <v>3</v>
      </c>
      <c r="L199" s="141">
        <v>3</v>
      </c>
      <c r="M199" s="145">
        <f>+L199/K199</f>
        <v>1</v>
      </c>
      <c r="N199" s="265">
        <v>3</v>
      </c>
      <c r="O199" s="147">
        <v>3</v>
      </c>
      <c r="P199" s="145">
        <f>+O199/N199</f>
        <v>1</v>
      </c>
      <c r="Q199" s="141">
        <v>3</v>
      </c>
      <c r="R199" s="147">
        <v>3</v>
      </c>
      <c r="S199" s="140">
        <v>1</v>
      </c>
      <c r="T199" s="141">
        <v>3</v>
      </c>
      <c r="U199" s="147">
        <v>3</v>
      </c>
      <c r="V199" s="140">
        <v>1</v>
      </c>
      <c r="W199" s="142">
        <v>12</v>
      </c>
      <c r="X199" s="147">
        <v>12</v>
      </c>
      <c r="Y199" s="140">
        <f t="shared" ref="Y199:Y215" si="12">X199/W199</f>
        <v>1</v>
      </c>
      <c r="Z199" s="140" t="s">
        <v>862</v>
      </c>
      <c r="AA199" s="165"/>
    </row>
    <row r="200" spans="1:29" ht="228" customHeight="1" x14ac:dyDescent="0.25">
      <c r="A200" s="126" t="s">
        <v>396</v>
      </c>
      <c r="B200" s="430"/>
      <c r="C200" s="110"/>
      <c r="D200" s="427"/>
      <c r="E200" s="425"/>
      <c r="F200" s="369" t="s">
        <v>405</v>
      </c>
      <c r="G200" s="36" t="s">
        <v>26</v>
      </c>
      <c r="H200" s="285" t="s">
        <v>409</v>
      </c>
      <c r="I200" s="44" t="s">
        <v>425</v>
      </c>
      <c r="J200" s="44" t="s">
        <v>426</v>
      </c>
      <c r="K200" s="141">
        <v>1</v>
      </c>
      <c r="L200" s="141">
        <v>1</v>
      </c>
      <c r="M200" s="145">
        <f>+L200/K200</f>
        <v>1</v>
      </c>
      <c r="N200" s="265">
        <v>2</v>
      </c>
      <c r="O200" s="141">
        <v>2</v>
      </c>
      <c r="P200" s="145">
        <f>+O200/N200</f>
        <v>1</v>
      </c>
      <c r="Q200" s="141">
        <v>1</v>
      </c>
      <c r="R200" s="141">
        <v>1</v>
      </c>
      <c r="S200" s="140">
        <v>1</v>
      </c>
      <c r="T200" s="141">
        <v>2</v>
      </c>
      <c r="U200" s="141">
        <v>4</v>
      </c>
      <c r="V200" s="140">
        <v>1</v>
      </c>
      <c r="W200" s="241">
        <v>6</v>
      </c>
      <c r="X200" s="191">
        <v>8</v>
      </c>
      <c r="Y200" s="140">
        <v>1</v>
      </c>
      <c r="Z200" s="140" t="s">
        <v>863</v>
      </c>
      <c r="AA200" s="165"/>
    </row>
    <row r="201" spans="1:29" ht="228" customHeight="1" x14ac:dyDescent="0.25">
      <c r="A201" s="126" t="s">
        <v>396</v>
      </c>
      <c r="B201" s="430"/>
      <c r="C201" s="111"/>
      <c r="D201" s="427"/>
      <c r="E201" s="425"/>
      <c r="F201" s="369" t="s">
        <v>405</v>
      </c>
      <c r="G201" s="36" t="s">
        <v>26</v>
      </c>
      <c r="H201" s="285" t="s">
        <v>410</v>
      </c>
      <c r="I201" s="44" t="s">
        <v>427</v>
      </c>
      <c r="J201" s="44" t="s">
        <v>428</v>
      </c>
      <c r="K201" s="141">
        <v>0</v>
      </c>
      <c r="L201" s="141">
        <v>0</v>
      </c>
      <c r="M201" s="145" t="s">
        <v>610</v>
      </c>
      <c r="N201" s="265">
        <v>1</v>
      </c>
      <c r="O201" s="141">
        <v>3</v>
      </c>
      <c r="P201" s="145" t="s">
        <v>609</v>
      </c>
      <c r="Q201" s="141">
        <v>1</v>
      </c>
      <c r="R201" s="141">
        <v>2</v>
      </c>
      <c r="S201" s="140" t="s">
        <v>609</v>
      </c>
      <c r="T201" s="141">
        <v>2</v>
      </c>
      <c r="U201" s="191" t="s">
        <v>881</v>
      </c>
      <c r="V201" s="140">
        <v>1</v>
      </c>
      <c r="W201" s="142">
        <v>4</v>
      </c>
      <c r="X201" s="146">
        <v>5</v>
      </c>
      <c r="Y201" s="140">
        <v>1</v>
      </c>
      <c r="Z201" s="140" t="s">
        <v>864</v>
      </c>
      <c r="AA201" s="165"/>
    </row>
    <row r="202" spans="1:29" ht="228" customHeight="1" x14ac:dyDescent="0.25">
      <c r="A202" s="126" t="s">
        <v>396</v>
      </c>
      <c r="B202" s="430"/>
      <c r="C202" s="111"/>
      <c r="D202" s="46" t="s">
        <v>398</v>
      </c>
      <c r="E202" s="123" t="s">
        <v>402</v>
      </c>
      <c r="F202" s="369" t="s">
        <v>405</v>
      </c>
      <c r="G202" s="36" t="s">
        <v>26</v>
      </c>
      <c r="H202" s="285" t="s">
        <v>411</v>
      </c>
      <c r="I202" s="9" t="s">
        <v>429</v>
      </c>
      <c r="J202" s="287" t="s">
        <v>430</v>
      </c>
      <c r="K202" s="258">
        <v>1</v>
      </c>
      <c r="L202" s="258">
        <v>1</v>
      </c>
      <c r="M202" s="145">
        <f>+L202/K202</f>
        <v>1</v>
      </c>
      <c r="N202" s="152">
        <v>1</v>
      </c>
      <c r="O202" s="258">
        <v>1</v>
      </c>
      <c r="P202" s="145">
        <f>+O202/N202</f>
        <v>1</v>
      </c>
      <c r="Q202" s="258">
        <v>1</v>
      </c>
      <c r="R202" s="145">
        <v>1</v>
      </c>
      <c r="S202" s="140">
        <v>1</v>
      </c>
      <c r="T202" s="258">
        <v>1</v>
      </c>
      <c r="U202" s="145">
        <v>1</v>
      </c>
      <c r="V202" s="140">
        <v>1</v>
      </c>
      <c r="W202" s="258">
        <v>1</v>
      </c>
      <c r="X202" s="145">
        <v>1</v>
      </c>
      <c r="Y202" s="140">
        <f t="shared" si="12"/>
        <v>1</v>
      </c>
      <c r="Z202" s="140" t="s">
        <v>865</v>
      </c>
      <c r="AA202" s="165"/>
    </row>
    <row r="203" spans="1:29" ht="228" customHeight="1" x14ac:dyDescent="0.25">
      <c r="A203" s="126" t="s">
        <v>396</v>
      </c>
      <c r="B203" s="430"/>
      <c r="C203" s="111"/>
      <c r="D203" s="428" t="s">
        <v>399</v>
      </c>
      <c r="E203" s="424" t="s">
        <v>403</v>
      </c>
      <c r="F203" s="369" t="s">
        <v>405</v>
      </c>
      <c r="G203" s="36" t="s">
        <v>26</v>
      </c>
      <c r="H203" s="44" t="s">
        <v>412</v>
      </c>
      <c r="I203" s="26" t="s">
        <v>431</v>
      </c>
      <c r="J203" s="38" t="s">
        <v>432</v>
      </c>
      <c r="K203" s="141">
        <v>0</v>
      </c>
      <c r="L203" s="141">
        <v>0</v>
      </c>
      <c r="M203" s="145" t="s">
        <v>610</v>
      </c>
      <c r="N203" s="265">
        <v>0.5</v>
      </c>
      <c r="O203" s="265">
        <v>0.5</v>
      </c>
      <c r="P203" s="145">
        <f>+O203/N203</f>
        <v>1</v>
      </c>
      <c r="Q203" s="141">
        <v>0</v>
      </c>
      <c r="R203" s="147">
        <v>0</v>
      </c>
      <c r="S203" s="140" t="s">
        <v>610</v>
      </c>
      <c r="T203" s="141">
        <v>1</v>
      </c>
      <c r="U203" s="147">
        <v>0.5</v>
      </c>
      <c r="V203" s="140">
        <f>+U203/T203</f>
        <v>0.5</v>
      </c>
      <c r="W203" s="241">
        <v>1</v>
      </c>
      <c r="X203" s="147">
        <v>0.5</v>
      </c>
      <c r="Y203" s="140">
        <f t="shared" si="12"/>
        <v>0.5</v>
      </c>
      <c r="Z203" s="140" t="s">
        <v>866</v>
      </c>
      <c r="AA203" s="165"/>
    </row>
    <row r="204" spans="1:29" ht="228" customHeight="1" x14ac:dyDescent="0.25">
      <c r="A204" s="126" t="s">
        <v>396</v>
      </c>
      <c r="B204" s="430"/>
      <c r="C204" s="111"/>
      <c r="D204" s="428"/>
      <c r="E204" s="424"/>
      <c r="F204" s="369" t="s">
        <v>405</v>
      </c>
      <c r="G204" s="36" t="s">
        <v>26</v>
      </c>
      <c r="H204" s="309" t="s">
        <v>413</v>
      </c>
      <c r="I204" s="26" t="s">
        <v>433</v>
      </c>
      <c r="J204" s="345" t="s">
        <v>434</v>
      </c>
      <c r="K204" s="141">
        <v>11</v>
      </c>
      <c r="L204" s="197">
        <v>20</v>
      </c>
      <c r="M204" s="145" t="s">
        <v>608</v>
      </c>
      <c r="N204" s="265">
        <v>11</v>
      </c>
      <c r="O204" s="147">
        <v>8</v>
      </c>
      <c r="P204" s="145">
        <f>+O204/N204</f>
        <v>0.72727272727272729</v>
      </c>
      <c r="Q204" s="141">
        <v>11</v>
      </c>
      <c r="R204" s="147">
        <v>12</v>
      </c>
      <c r="S204" s="140" t="s">
        <v>609</v>
      </c>
      <c r="T204" s="141">
        <v>11</v>
      </c>
      <c r="U204" s="147">
        <v>40</v>
      </c>
      <c r="V204" s="140">
        <v>1</v>
      </c>
      <c r="W204" s="141">
        <v>44</v>
      </c>
      <c r="X204" s="147">
        <f>+L204+O204+R204+U204</f>
        <v>80</v>
      </c>
      <c r="Y204" s="140">
        <v>1</v>
      </c>
      <c r="Z204" s="140" t="s">
        <v>867</v>
      </c>
      <c r="AA204" s="165"/>
    </row>
    <row r="205" spans="1:29" ht="228" customHeight="1" x14ac:dyDescent="0.25">
      <c r="A205" s="126" t="s">
        <v>396</v>
      </c>
      <c r="B205" s="430"/>
      <c r="C205" s="111"/>
      <c r="D205" s="428"/>
      <c r="E205" s="424"/>
      <c r="F205" s="369" t="s">
        <v>405</v>
      </c>
      <c r="G205" s="36" t="s">
        <v>26</v>
      </c>
      <c r="H205" s="309" t="s">
        <v>414</v>
      </c>
      <c r="I205" s="26" t="s">
        <v>435</v>
      </c>
      <c r="J205" s="38" t="s">
        <v>436</v>
      </c>
      <c r="K205" s="141">
        <v>0</v>
      </c>
      <c r="L205" s="141">
        <v>0</v>
      </c>
      <c r="M205" s="145" t="s">
        <v>610</v>
      </c>
      <c r="N205" s="213">
        <v>0</v>
      </c>
      <c r="O205" s="141">
        <v>0</v>
      </c>
      <c r="P205" s="145" t="s">
        <v>610</v>
      </c>
      <c r="Q205" s="141">
        <v>0.5</v>
      </c>
      <c r="R205" s="141">
        <v>0.5</v>
      </c>
      <c r="S205" s="140">
        <v>1</v>
      </c>
      <c r="T205" s="141">
        <v>1</v>
      </c>
      <c r="U205" s="346">
        <v>0.8</v>
      </c>
      <c r="V205" s="140">
        <f>+U205/T205</f>
        <v>0.8</v>
      </c>
      <c r="W205" s="241">
        <v>1</v>
      </c>
      <c r="X205" s="347">
        <v>0.8</v>
      </c>
      <c r="Y205" s="140">
        <f t="shared" si="12"/>
        <v>0.8</v>
      </c>
      <c r="Z205" s="140" t="s">
        <v>868</v>
      </c>
      <c r="AA205" s="165"/>
    </row>
    <row r="206" spans="1:29" ht="228" customHeight="1" x14ac:dyDescent="0.25">
      <c r="A206" s="126" t="s">
        <v>396</v>
      </c>
      <c r="B206" s="430"/>
      <c r="C206" s="111"/>
      <c r="D206" s="428"/>
      <c r="E206" s="424"/>
      <c r="F206" s="369" t="s">
        <v>405</v>
      </c>
      <c r="G206" s="36" t="s">
        <v>26</v>
      </c>
      <c r="H206" s="309" t="s">
        <v>415</v>
      </c>
      <c r="I206" s="26" t="s">
        <v>437</v>
      </c>
      <c r="J206" s="38" t="s">
        <v>438</v>
      </c>
      <c r="K206" s="141">
        <v>0</v>
      </c>
      <c r="L206" s="197">
        <v>1</v>
      </c>
      <c r="M206" s="145" t="s">
        <v>610</v>
      </c>
      <c r="N206" s="265">
        <v>1</v>
      </c>
      <c r="O206" s="147">
        <v>1</v>
      </c>
      <c r="P206" s="145">
        <f>+O206/N206</f>
        <v>1</v>
      </c>
      <c r="Q206" s="141">
        <v>0</v>
      </c>
      <c r="R206" s="147">
        <v>0</v>
      </c>
      <c r="S206" s="140" t="s">
        <v>610</v>
      </c>
      <c r="T206" s="141">
        <v>1</v>
      </c>
      <c r="U206" s="147">
        <v>1</v>
      </c>
      <c r="V206" s="140">
        <v>1</v>
      </c>
      <c r="W206" s="141">
        <v>2</v>
      </c>
      <c r="X206" s="147">
        <v>2</v>
      </c>
      <c r="Y206" s="140">
        <v>1</v>
      </c>
      <c r="Z206" s="140" t="s">
        <v>869</v>
      </c>
      <c r="AA206" s="165"/>
      <c r="AC206" s="1" t="s">
        <v>870</v>
      </c>
    </row>
    <row r="207" spans="1:29" ht="228" customHeight="1" x14ac:dyDescent="0.25">
      <c r="A207" s="126" t="s">
        <v>396</v>
      </c>
      <c r="B207" s="430"/>
      <c r="C207" s="112"/>
      <c r="D207" s="428" t="s">
        <v>400</v>
      </c>
      <c r="E207" s="424" t="s">
        <v>404</v>
      </c>
      <c r="F207" s="369" t="s">
        <v>405</v>
      </c>
      <c r="G207" s="36" t="s">
        <v>26</v>
      </c>
      <c r="H207" s="309" t="s">
        <v>416</v>
      </c>
      <c r="I207" s="26" t="s">
        <v>439</v>
      </c>
      <c r="J207" s="38" t="s">
        <v>440</v>
      </c>
      <c r="K207" s="141">
        <v>0</v>
      </c>
      <c r="L207" s="147">
        <v>0</v>
      </c>
      <c r="M207" s="145" t="s">
        <v>610</v>
      </c>
      <c r="N207" s="265">
        <v>1</v>
      </c>
      <c r="O207" s="141">
        <v>1</v>
      </c>
      <c r="P207" s="145">
        <f>+O207/N207</f>
        <v>1</v>
      </c>
      <c r="Q207" s="141">
        <v>0</v>
      </c>
      <c r="R207" s="147">
        <v>0</v>
      </c>
      <c r="S207" s="140" t="s">
        <v>610</v>
      </c>
      <c r="T207" s="141">
        <v>2</v>
      </c>
      <c r="U207" s="147">
        <v>1</v>
      </c>
      <c r="V207" s="140">
        <f>+U207/T207</f>
        <v>0.5</v>
      </c>
      <c r="W207" s="141">
        <v>3</v>
      </c>
      <c r="X207" s="147">
        <v>2</v>
      </c>
      <c r="Y207" s="140">
        <f t="shared" si="12"/>
        <v>0.66666666666666663</v>
      </c>
      <c r="Z207" s="140" t="s">
        <v>871</v>
      </c>
      <c r="AA207" s="165"/>
    </row>
    <row r="208" spans="1:29" ht="228" customHeight="1" x14ac:dyDescent="0.25">
      <c r="A208" s="126" t="s">
        <v>396</v>
      </c>
      <c r="B208" s="430"/>
      <c r="C208" s="113"/>
      <c r="D208" s="428"/>
      <c r="E208" s="424"/>
      <c r="F208" s="369" t="s">
        <v>405</v>
      </c>
      <c r="G208" s="36" t="s">
        <v>26</v>
      </c>
      <c r="H208" s="309" t="s">
        <v>417</v>
      </c>
      <c r="I208" s="26" t="s">
        <v>441</v>
      </c>
      <c r="J208" s="38" t="s">
        <v>442</v>
      </c>
      <c r="K208" s="141">
        <v>0</v>
      </c>
      <c r="L208" s="147">
        <v>0</v>
      </c>
      <c r="M208" s="145" t="s">
        <v>610</v>
      </c>
      <c r="N208" s="265">
        <v>1</v>
      </c>
      <c r="O208" s="141">
        <v>1</v>
      </c>
      <c r="P208" s="145">
        <f>+O208/N208</f>
        <v>1</v>
      </c>
      <c r="Q208" s="141">
        <v>0</v>
      </c>
      <c r="R208" s="147">
        <v>0</v>
      </c>
      <c r="S208" s="140" t="s">
        <v>610</v>
      </c>
      <c r="T208" s="141">
        <v>1</v>
      </c>
      <c r="U208" s="147">
        <v>1</v>
      </c>
      <c r="V208" s="140">
        <v>1</v>
      </c>
      <c r="W208" s="141">
        <v>2</v>
      </c>
      <c r="X208" s="141">
        <v>2</v>
      </c>
      <c r="Y208" s="140">
        <f t="shared" si="12"/>
        <v>1</v>
      </c>
      <c r="Z208" s="140" t="s">
        <v>872</v>
      </c>
      <c r="AA208" s="165"/>
    </row>
    <row r="209" spans="1:27" ht="228" customHeight="1" x14ac:dyDescent="0.25">
      <c r="A209" s="126" t="s">
        <v>396</v>
      </c>
      <c r="B209" s="430"/>
      <c r="C209" s="113"/>
      <c r="D209" s="428"/>
      <c r="E209" s="424"/>
      <c r="F209" s="369" t="s">
        <v>405</v>
      </c>
      <c r="G209" s="36" t="s">
        <v>26</v>
      </c>
      <c r="H209" s="44" t="s">
        <v>418</v>
      </c>
      <c r="I209" s="25" t="s">
        <v>443</v>
      </c>
      <c r="J209" s="38" t="s">
        <v>444</v>
      </c>
      <c r="K209" s="248">
        <v>1</v>
      </c>
      <c r="L209" s="147">
        <v>1</v>
      </c>
      <c r="M209" s="145">
        <f>+L209/K209</f>
        <v>1</v>
      </c>
      <c r="N209" s="213">
        <v>1</v>
      </c>
      <c r="O209" s="147">
        <v>1</v>
      </c>
      <c r="P209" s="145">
        <f>+O209/N209</f>
        <v>1</v>
      </c>
      <c r="Q209" s="248">
        <v>1</v>
      </c>
      <c r="R209" s="147">
        <v>1</v>
      </c>
      <c r="S209" s="140">
        <v>1</v>
      </c>
      <c r="T209" s="248">
        <v>1</v>
      </c>
      <c r="U209" s="147">
        <v>1</v>
      </c>
      <c r="V209" s="140">
        <v>1</v>
      </c>
      <c r="W209" s="248">
        <v>1</v>
      </c>
      <c r="X209" s="147">
        <v>1</v>
      </c>
      <c r="Y209" s="140">
        <f t="shared" si="12"/>
        <v>1</v>
      </c>
      <c r="Z209" s="140" t="s">
        <v>873</v>
      </c>
      <c r="AA209" s="165"/>
    </row>
    <row r="210" spans="1:27" ht="228" customHeight="1" x14ac:dyDescent="0.25">
      <c r="A210" s="126" t="s">
        <v>396</v>
      </c>
      <c r="B210" s="430"/>
      <c r="C210" s="114"/>
      <c r="D210" s="429" t="s">
        <v>229</v>
      </c>
      <c r="E210" s="426" t="s">
        <v>445</v>
      </c>
      <c r="F210" s="366" t="s">
        <v>446</v>
      </c>
      <c r="G210" s="36" t="s">
        <v>26</v>
      </c>
      <c r="H210" s="348" t="s">
        <v>447</v>
      </c>
      <c r="I210" s="8" t="s">
        <v>453</v>
      </c>
      <c r="J210" s="19" t="s">
        <v>454</v>
      </c>
      <c r="K210" s="237">
        <v>0.25</v>
      </c>
      <c r="L210" s="237">
        <v>0.25</v>
      </c>
      <c r="M210" s="145">
        <f>L210/K210</f>
        <v>1</v>
      </c>
      <c r="N210" s="152">
        <v>0.25</v>
      </c>
      <c r="O210" s="145">
        <v>0.25</v>
      </c>
      <c r="P210" s="145">
        <f>O210/N210</f>
        <v>1</v>
      </c>
      <c r="Q210" s="237">
        <v>0.25</v>
      </c>
      <c r="R210" s="145">
        <v>0.25</v>
      </c>
      <c r="S210" s="140">
        <v>1</v>
      </c>
      <c r="T210" s="237">
        <v>0.25</v>
      </c>
      <c r="U210" s="145">
        <v>0.25</v>
      </c>
      <c r="V210" s="140">
        <v>1</v>
      </c>
      <c r="W210" s="145">
        <v>1</v>
      </c>
      <c r="X210" s="145">
        <v>1</v>
      </c>
      <c r="Y210" s="140">
        <f t="shared" si="12"/>
        <v>1</v>
      </c>
      <c r="Z210" s="140" t="s">
        <v>874</v>
      </c>
      <c r="AA210" s="165"/>
    </row>
    <row r="211" spans="1:27" ht="228" customHeight="1" x14ac:dyDescent="0.25">
      <c r="A211" s="126" t="s">
        <v>396</v>
      </c>
      <c r="B211" s="430"/>
      <c r="C211" s="114"/>
      <c r="D211" s="429"/>
      <c r="E211" s="426"/>
      <c r="F211" s="370" t="s">
        <v>446</v>
      </c>
      <c r="G211" s="36" t="s">
        <v>26</v>
      </c>
      <c r="H211" s="348" t="s">
        <v>448</v>
      </c>
      <c r="I211" s="25" t="s">
        <v>455</v>
      </c>
      <c r="J211" s="19" t="s">
        <v>456</v>
      </c>
      <c r="K211" s="245">
        <v>8</v>
      </c>
      <c r="L211" s="197">
        <v>8</v>
      </c>
      <c r="M211" s="145">
        <f t="shared" ref="M211:M214" si="13">L211/K211</f>
        <v>1</v>
      </c>
      <c r="N211" s="265">
        <v>34</v>
      </c>
      <c r="O211" s="146">
        <v>34</v>
      </c>
      <c r="P211" s="145" t="s">
        <v>609</v>
      </c>
      <c r="Q211" s="245">
        <v>0</v>
      </c>
      <c r="R211" s="245">
        <v>12</v>
      </c>
      <c r="S211" s="140" t="s">
        <v>609</v>
      </c>
      <c r="T211" s="245">
        <v>0</v>
      </c>
      <c r="U211" s="245">
        <v>0</v>
      </c>
      <c r="V211" s="140" t="s">
        <v>610</v>
      </c>
      <c r="W211" s="288">
        <v>42</v>
      </c>
      <c r="X211" s="191">
        <v>54</v>
      </c>
      <c r="Y211" s="140">
        <v>1</v>
      </c>
      <c r="Z211" s="140" t="s">
        <v>875</v>
      </c>
      <c r="AA211" s="165"/>
    </row>
    <row r="212" spans="1:27" ht="228" customHeight="1" x14ac:dyDescent="0.25">
      <c r="A212" s="126" t="s">
        <v>396</v>
      </c>
      <c r="B212" s="430"/>
      <c r="C212" s="114"/>
      <c r="D212" s="429"/>
      <c r="E212" s="426"/>
      <c r="F212" s="370" t="s">
        <v>446</v>
      </c>
      <c r="G212" s="36" t="s">
        <v>26</v>
      </c>
      <c r="H212" s="348" t="s">
        <v>449</v>
      </c>
      <c r="I212" s="25" t="s">
        <v>457</v>
      </c>
      <c r="J212" s="19" t="s">
        <v>458</v>
      </c>
      <c r="K212" s="245">
        <v>8</v>
      </c>
      <c r="L212" s="197">
        <v>7</v>
      </c>
      <c r="M212" s="145">
        <f t="shared" si="13"/>
        <v>0.875</v>
      </c>
      <c r="N212" s="265">
        <v>12</v>
      </c>
      <c r="O212" s="146">
        <v>13</v>
      </c>
      <c r="P212" s="145">
        <v>1</v>
      </c>
      <c r="Q212" s="245">
        <v>12</v>
      </c>
      <c r="R212" s="245">
        <v>12</v>
      </c>
      <c r="S212" s="140">
        <v>1</v>
      </c>
      <c r="T212" s="245">
        <v>11</v>
      </c>
      <c r="U212" s="245">
        <v>11</v>
      </c>
      <c r="V212" s="140">
        <v>1</v>
      </c>
      <c r="W212" s="248">
        <v>43</v>
      </c>
      <c r="X212" s="147">
        <f>+L212+O212+R212+U212</f>
        <v>43</v>
      </c>
      <c r="Y212" s="140">
        <f t="shared" si="12"/>
        <v>1</v>
      </c>
      <c r="Z212" s="140" t="s">
        <v>876</v>
      </c>
      <c r="AA212" s="165"/>
    </row>
    <row r="213" spans="1:27" ht="228" customHeight="1" x14ac:dyDescent="0.25">
      <c r="A213" s="126" t="s">
        <v>396</v>
      </c>
      <c r="B213" s="430"/>
      <c r="C213" s="114"/>
      <c r="D213" s="429"/>
      <c r="E213" s="426"/>
      <c r="F213" s="370" t="s">
        <v>446</v>
      </c>
      <c r="G213" s="36" t="s">
        <v>26</v>
      </c>
      <c r="H213" s="247" t="s">
        <v>450</v>
      </c>
      <c r="I213" s="25" t="s">
        <v>459</v>
      </c>
      <c r="J213" s="19" t="s">
        <v>460</v>
      </c>
      <c r="K213" s="245">
        <v>2</v>
      </c>
      <c r="L213" s="197">
        <v>2</v>
      </c>
      <c r="M213" s="145">
        <f t="shared" si="13"/>
        <v>1</v>
      </c>
      <c r="N213" s="245">
        <v>2</v>
      </c>
      <c r="O213" s="146">
        <v>2</v>
      </c>
      <c r="P213" s="145">
        <f t="shared" ref="P213:P215" si="14">O213/N213</f>
        <v>1</v>
      </c>
      <c r="Q213" s="245">
        <v>2</v>
      </c>
      <c r="R213" s="147">
        <v>2</v>
      </c>
      <c r="S213" s="140">
        <v>1</v>
      </c>
      <c r="T213" s="245">
        <v>2</v>
      </c>
      <c r="U213" s="147">
        <v>2</v>
      </c>
      <c r="V213" s="140">
        <v>1</v>
      </c>
      <c r="W213" s="248">
        <v>8</v>
      </c>
      <c r="X213" s="147">
        <v>8</v>
      </c>
      <c r="Y213" s="140">
        <f t="shared" si="12"/>
        <v>1</v>
      </c>
      <c r="Z213" s="140" t="s">
        <v>877</v>
      </c>
      <c r="AA213" s="165"/>
    </row>
    <row r="214" spans="1:27" ht="228" customHeight="1" x14ac:dyDescent="0.25">
      <c r="A214" s="126" t="s">
        <v>396</v>
      </c>
      <c r="B214" s="430"/>
      <c r="C214" s="115"/>
      <c r="D214" s="429"/>
      <c r="E214" s="426"/>
      <c r="F214" s="370" t="s">
        <v>446</v>
      </c>
      <c r="G214" s="36" t="s">
        <v>26</v>
      </c>
      <c r="H214" s="348" t="s">
        <v>451</v>
      </c>
      <c r="I214" s="25" t="s">
        <v>461</v>
      </c>
      <c r="J214" s="19" t="s">
        <v>460</v>
      </c>
      <c r="K214" s="245">
        <v>1</v>
      </c>
      <c r="L214" s="147">
        <v>1</v>
      </c>
      <c r="M214" s="145">
        <f t="shared" si="13"/>
        <v>1</v>
      </c>
      <c r="N214" s="245">
        <v>1</v>
      </c>
      <c r="O214" s="148">
        <v>1</v>
      </c>
      <c r="P214" s="145">
        <f t="shared" si="14"/>
        <v>1</v>
      </c>
      <c r="Q214" s="245">
        <v>1</v>
      </c>
      <c r="R214" s="147">
        <v>1</v>
      </c>
      <c r="S214" s="140">
        <v>1</v>
      </c>
      <c r="T214" s="245">
        <v>1</v>
      </c>
      <c r="U214" s="147">
        <v>1</v>
      </c>
      <c r="V214" s="140">
        <v>1</v>
      </c>
      <c r="W214" s="248">
        <v>4</v>
      </c>
      <c r="X214" s="147">
        <v>4</v>
      </c>
      <c r="Y214" s="140">
        <f t="shared" si="12"/>
        <v>1</v>
      </c>
      <c r="Z214" s="140" t="s">
        <v>878</v>
      </c>
      <c r="AA214" s="165"/>
    </row>
    <row r="215" spans="1:27" ht="228" customHeight="1" x14ac:dyDescent="0.25">
      <c r="A215" s="124" t="s">
        <v>396</v>
      </c>
      <c r="B215" s="430"/>
      <c r="C215" s="115"/>
      <c r="D215" s="429"/>
      <c r="E215" s="426"/>
      <c r="F215" s="371" t="s">
        <v>446</v>
      </c>
      <c r="G215" s="36" t="s">
        <v>26</v>
      </c>
      <c r="H215" s="348" t="s">
        <v>452</v>
      </c>
      <c r="I215" s="25" t="s">
        <v>462</v>
      </c>
      <c r="J215" s="19" t="s">
        <v>463</v>
      </c>
      <c r="K215" s="248">
        <v>0</v>
      </c>
      <c r="L215" s="147">
        <v>0</v>
      </c>
      <c r="M215" s="145" t="s">
        <v>610</v>
      </c>
      <c r="N215" s="288">
        <v>3</v>
      </c>
      <c r="O215" s="148">
        <v>3</v>
      </c>
      <c r="P215" s="145">
        <f t="shared" si="14"/>
        <v>1</v>
      </c>
      <c r="Q215" s="248">
        <v>3</v>
      </c>
      <c r="R215" s="147">
        <v>3</v>
      </c>
      <c r="S215" s="140">
        <v>1</v>
      </c>
      <c r="T215" s="288">
        <v>3</v>
      </c>
      <c r="U215" s="147">
        <v>3</v>
      </c>
      <c r="V215" s="140">
        <v>1</v>
      </c>
      <c r="W215" s="248">
        <v>9</v>
      </c>
      <c r="X215" s="147">
        <v>9</v>
      </c>
      <c r="Y215" s="140">
        <f t="shared" si="12"/>
        <v>1</v>
      </c>
      <c r="Z215" s="140" t="s">
        <v>879</v>
      </c>
      <c r="AA215" s="165"/>
    </row>
    <row r="216" spans="1:27" ht="91.5" customHeight="1" thickBot="1" x14ac:dyDescent="0.3">
      <c r="H216" s="160"/>
      <c r="I216" s="162"/>
      <c r="J216" s="160"/>
      <c r="K216" s="381" t="s">
        <v>532</v>
      </c>
      <c r="L216" s="382"/>
      <c r="M216" s="45">
        <f>AVERAGE(M8:M215)</f>
        <v>0.96730263157894736</v>
      </c>
      <c r="N216" s="381" t="s">
        <v>533</v>
      </c>
      <c r="O216" s="382"/>
      <c r="P216" s="45">
        <f>AVERAGE(P8:P215)</f>
        <v>0.99180637544273909</v>
      </c>
      <c r="Q216" s="412" t="s">
        <v>534</v>
      </c>
      <c r="R216" s="413"/>
      <c r="S216" s="163">
        <f>AVERAGE(S8:S215)</f>
        <v>0.97864583333333333</v>
      </c>
      <c r="T216" s="381" t="s">
        <v>535</v>
      </c>
      <c r="U216" s="382"/>
      <c r="V216" s="374">
        <f>AVERAGE(V8:V215)</f>
        <v>0.97910702614379086</v>
      </c>
      <c r="W216" s="381" t="s">
        <v>536</v>
      </c>
      <c r="X216" s="382"/>
      <c r="Y216" s="373">
        <f>AVERAGE(Y8:Y215)</f>
        <v>0.99169444444444443</v>
      </c>
      <c r="Z216" s="195"/>
      <c r="AA216" s="27"/>
    </row>
    <row r="217" spans="1:27" ht="19.5" x14ac:dyDescent="0.25">
      <c r="H217" s="160"/>
      <c r="I217" s="162"/>
      <c r="J217" s="160"/>
      <c r="K217" s="27"/>
      <c r="L217" s="27"/>
      <c r="M217" s="27"/>
      <c r="N217" s="27"/>
      <c r="O217" s="27"/>
      <c r="P217" s="27"/>
      <c r="Q217" s="27"/>
      <c r="R217" s="27"/>
      <c r="S217" s="27"/>
      <c r="T217" s="27"/>
      <c r="U217" s="27"/>
      <c r="V217" s="375"/>
      <c r="W217" s="27"/>
      <c r="X217" s="27"/>
      <c r="Y217" s="27"/>
      <c r="Z217" s="27"/>
      <c r="AA217" s="27"/>
    </row>
    <row r="218" spans="1:27" ht="243" hidden="1" customHeight="1" x14ac:dyDescent="0.25">
      <c r="H218" s="160"/>
      <c r="I218" s="162"/>
      <c r="J218" s="160"/>
      <c r="K218" s="27"/>
      <c r="L218" s="27"/>
      <c r="M218" s="27"/>
      <c r="N218" s="27"/>
      <c r="O218" s="27"/>
      <c r="P218" s="27"/>
      <c r="Q218" s="27"/>
      <c r="R218" s="27"/>
      <c r="S218" s="27"/>
      <c r="T218" s="27"/>
      <c r="U218" s="27"/>
      <c r="V218" s="375"/>
      <c r="W218" s="27"/>
      <c r="X218" s="27"/>
      <c r="Y218" s="27"/>
      <c r="Z218" s="27"/>
      <c r="AA218" s="27"/>
    </row>
    <row r="219" spans="1:27" ht="19.5" hidden="1" x14ac:dyDescent="0.25">
      <c r="H219" s="160"/>
      <c r="I219" s="162"/>
      <c r="J219" s="160"/>
      <c r="K219" s="27"/>
      <c r="L219" s="27"/>
      <c r="M219" s="27"/>
      <c r="N219" s="27"/>
      <c r="O219" s="27"/>
      <c r="P219" s="27"/>
      <c r="Q219" s="27"/>
      <c r="R219" s="27"/>
      <c r="S219" s="27"/>
      <c r="T219" s="27"/>
      <c r="U219" s="27"/>
      <c r="V219" s="375"/>
      <c r="W219" s="27"/>
      <c r="X219" s="27"/>
      <c r="Y219" s="27"/>
      <c r="Z219" s="27"/>
      <c r="AA219" s="27"/>
    </row>
    <row r="220" spans="1:27" ht="19.5" hidden="1" x14ac:dyDescent="0.25">
      <c r="H220" s="160"/>
      <c r="I220" s="162"/>
      <c r="J220" s="160"/>
      <c r="K220" s="28"/>
      <c r="L220" s="28"/>
      <c r="M220" s="50"/>
      <c r="N220" s="28"/>
      <c r="O220" s="28"/>
      <c r="P220" s="28"/>
      <c r="Q220" s="28"/>
      <c r="R220" s="28"/>
      <c r="S220" s="28"/>
      <c r="T220" s="28"/>
      <c r="U220" s="28"/>
      <c r="V220" s="376"/>
      <c r="W220" s="28"/>
      <c r="X220" s="28"/>
      <c r="Y220" s="28"/>
      <c r="Z220" s="50"/>
      <c r="AA220" s="50"/>
    </row>
    <row r="221" spans="1:27" hidden="1" x14ac:dyDescent="0.25">
      <c r="K221" s="29"/>
      <c r="L221" s="29"/>
      <c r="M221" s="186"/>
      <c r="N221" s="29"/>
      <c r="O221" s="29"/>
      <c r="P221" s="29"/>
      <c r="Q221" s="29"/>
      <c r="R221" s="29"/>
      <c r="S221" s="29"/>
      <c r="T221" s="29"/>
      <c r="U221" s="29"/>
      <c r="V221" s="377"/>
      <c r="W221" s="29"/>
      <c r="X221" s="29"/>
      <c r="Y221" s="29"/>
      <c r="Z221" s="29"/>
      <c r="AA221" s="30"/>
    </row>
    <row r="222" spans="1:27" hidden="1" x14ac:dyDescent="0.25">
      <c r="K222" s="29"/>
      <c r="L222" s="29"/>
      <c r="M222" s="186"/>
      <c r="N222" s="29"/>
      <c r="O222" s="29"/>
      <c r="P222" s="29"/>
      <c r="Q222" s="29"/>
      <c r="R222" s="29"/>
      <c r="S222" s="29"/>
      <c r="T222" s="29"/>
      <c r="U222" s="29"/>
      <c r="V222" s="377"/>
      <c r="W222" s="29"/>
      <c r="X222" s="29"/>
      <c r="Y222" s="29"/>
      <c r="Z222" s="29"/>
      <c r="AA222" s="30"/>
    </row>
    <row r="223" spans="1:27" hidden="1" x14ac:dyDescent="0.25">
      <c r="K223" s="29"/>
      <c r="L223" s="29"/>
      <c r="M223" s="186"/>
      <c r="N223" s="29"/>
      <c r="O223" s="29"/>
      <c r="P223" s="29"/>
      <c r="Q223" s="29"/>
      <c r="R223" s="29"/>
      <c r="S223" s="29"/>
      <c r="T223" s="29"/>
      <c r="U223" s="29"/>
      <c r="V223" s="377"/>
      <c r="W223" s="29"/>
      <c r="X223" s="29"/>
      <c r="Y223" s="29"/>
      <c r="Z223" s="29"/>
      <c r="AA223" s="30"/>
    </row>
    <row r="224" spans="1:27" hidden="1" x14ac:dyDescent="0.25">
      <c r="K224" s="29"/>
      <c r="L224" s="29"/>
      <c r="M224" s="186"/>
      <c r="N224" s="29"/>
      <c r="O224" s="29"/>
      <c r="P224" s="29"/>
      <c r="Q224" s="29"/>
      <c r="R224" s="29"/>
      <c r="S224" s="29"/>
      <c r="T224" s="29"/>
      <c r="U224" s="29"/>
      <c r="V224" s="377"/>
      <c r="W224" s="29"/>
      <c r="X224" s="29"/>
      <c r="Y224" s="29"/>
      <c r="Z224" s="29"/>
      <c r="AA224" s="30"/>
    </row>
    <row r="225" spans="1:27" hidden="1" x14ac:dyDescent="0.25">
      <c r="K225" s="29"/>
      <c r="L225" s="29"/>
      <c r="M225" s="186"/>
      <c r="N225" s="29"/>
      <c r="O225" s="29"/>
      <c r="P225" s="29"/>
      <c r="Q225" s="29"/>
      <c r="R225" s="29"/>
      <c r="S225" s="29"/>
      <c r="T225" s="29"/>
      <c r="U225" s="29"/>
      <c r="V225" s="377"/>
      <c r="W225" s="29"/>
      <c r="X225" s="29"/>
      <c r="Y225" s="29"/>
      <c r="Z225" s="29"/>
      <c r="AA225" s="30"/>
    </row>
    <row r="226" spans="1:27" hidden="1" x14ac:dyDescent="0.25">
      <c r="A226" s="1"/>
      <c r="B226" s="1"/>
      <c r="C226" s="1"/>
      <c r="D226" s="1"/>
      <c r="E226" s="1"/>
      <c r="F226" s="372"/>
      <c r="G226" s="1"/>
      <c r="H226" s="1"/>
      <c r="J226" s="1"/>
      <c r="K226" s="29"/>
      <c r="L226" s="29"/>
      <c r="M226" s="186"/>
      <c r="N226" s="29"/>
      <c r="O226" s="29"/>
      <c r="P226" s="29"/>
      <c r="Q226" s="29"/>
      <c r="R226" s="29"/>
      <c r="S226" s="29"/>
      <c r="T226" s="29"/>
      <c r="U226" s="29"/>
      <c r="V226" s="377"/>
      <c r="W226" s="29"/>
      <c r="X226" s="29"/>
      <c r="Y226" s="29"/>
      <c r="Z226" s="29"/>
      <c r="AA226" s="30"/>
    </row>
    <row r="227" spans="1:27" hidden="1" x14ac:dyDescent="0.25">
      <c r="A227" s="1"/>
      <c r="B227" s="1"/>
      <c r="C227" s="1"/>
      <c r="D227" s="1"/>
      <c r="E227" s="1"/>
      <c r="F227" s="372"/>
      <c r="G227" s="1"/>
      <c r="H227" s="1"/>
      <c r="J227" s="1"/>
      <c r="K227" s="29"/>
      <c r="L227" s="29"/>
      <c r="M227" s="186"/>
      <c r="N227" s="29"/>
      <c r="O227" s="29"/>
      <c r="P227" s="29"/>
      <c r="Q227" s="29"/>
      <c r="R227" s="29"/>
      <c r="S227" s="29"/>
      <c r="T227" s="29"/>
      <c r="U227" s="29"/>
      <c r="V227" s="377"/>
      <c r="W227" s="29"/>
      <c r="X227" s="29"/>
      <c r="Y227" s="29"/>
      <c r="Z227" s="29"/>
      <c r="AA227" s="30"/>
    </row>
    <row r="228" spans="1:27" hidden="1" x14ac:dyDescent="0.25">
      <c r="A228" s="1"/>
      <c r="B228" s="1"/>
      <c r="C228" s="1"/>
      <c r="D228" s="1"/>
      <c r="E228" s="1"/>
      <c r="F228" s="372"/>
      <c r="G228" s="1"/>
      <c r="H228" s="1"/>
      <c r="J228" s="1"/>
      <c r="K228" s="29"/>
      <c r="L228" s="29"/>
      <c r="M228" s="186"/>
      <c r="N228" s="29"/>
      <c r="O228" s="29"/>
      <c r="P228" s="29"/>
      <c r="Q228" s="29"/>
      <c r="R228" s="29"/>
      <c r="S228" s="29"/>
      <c r="T228" s="29"/>
      <c r="U228" s="29"/>
      <c r="V228" s="377"/>
      <c r="W228" s="29"/>
      <c r="X228" s="29"/>
      <c r="Y228" s="29"/>
      <c r="Z228" s="29"/>
      <c r="AA228" s="30"/>
    </row>
    <row r="229" spans="1:27" hidden="1" x14ac:dyDescent="0.25">
      <c r="A229" s="1"/>
      <c r="B229" s="1"/>
      <c r="C229" s="1"/>
      <c r="D229" s="1"/>
      <c r="E229" s="1"/>
      <c r="F229" s="372"/>
      <c r="G229" s="1"/>
      <c r="H229" s="1"/>
      <c r="J229" s="1"/>
      <c r="K229" s="29"/>
      <c r="L229" s="29"/>
      <c r="M229" s="186"/>
      <c r="N229" s="29"/>
      <c r="O229" s="29"/>
      <c r="P229" s="29"/>
      <c r="Q229" s="29"/>
      <c r="R229" s="29"/>
      <c r="S229" s="29"/>
      <c r="T229" s="29"/>
      <c r="U229" s="29"/>
      <c r="V229" s="377"/>
      <c r="W229" s="29"/>
      <c r="X229" s="29"/>
      <c r="Y229" s="29"/>
      <c r="Z229" s="29"/>
      <c r="AA229" s="30"/>
    </row>
    <row r="230" spans="1:27" hidden="1" x14ac:dyDescent="0.25">
      <c r="A230" s="1"/>
      <c r="B230" s="1"/>
      <c r="C230" s="1"/>
      <c r="D230" s="1"/>
      <c r="E230" s="1"/>
      <c r="F230" s="372"/>
      <c r="G230" s="1"/>
      <c r="H230" s="1"/>
      <c r="J230" s="1"/>
      <c r="K230" s="29"/>
      <c r="L230" s="29"/>
      <c r="M230" s="186"/>
      <c r="N230" s="29"/>
      <c r="O230" s="29"/>
      <c r="P230" s="29"/>
      <c r="Q230" s="29"/>
      <c r="R230" s="29"/>
      <c r="S230" s="29"/>
      <c r="T230" s="29"/>
      <c r="U230" s="29"/>
      <c r="V230" s="377"/>
      <c r="W230" s="29"/>
      <c r="X230" s="29"/>
      <c r="Y230" s="29"/>
      <c r="Z230" s="29"/>
      <c r="AA230" s="30"/>
    </row>
    <row r="231" spans="1:27" hidden="1" x14ac:dyDescent="0.25">
      <c r="A231" s="1"/>
      <c r="B231" s="1"/>
      <c r="C231" s="1"/>
      <c r="D231" s="1"/>
      <c r="E231" s="1"/>
      <c r="F231" s="372"/>
      <c r="G231" s="1"/>
      <c r="H231" s="1"/>
      <c r="J231" s="1"/>
      <c r="K231" s="29"/>
      <c r="L231" s="29"/>
      <c r="M231" s="186"/>
      <c r="N231" s="29"/>
      <c r="O231" s="29"/>
      <c r="P231" s="29"/>
      <c r="Q231" s="29"/>
      <c r="R231" s="29"/>
      <c r="S231" s="29"/>
      <c r="T231" s="29"/>
      <c r="U231" s="29"/>
      <c r="V231" s="377"/>
      <c r="W231" s="29"/>
      <c r="X231" s="29"/>
      <c r="Y231" s="29"/>
      <c r="Z231" s="29"/>
      <c r="AA231" s="30"/>
    </row>
    <row r="232" spans="1:27" hidden="1" x14ac:dyDescent="0.25">
      <c r="A232" s="1"/>
      <c r="B232" s="1"/>
      <c r="C232" s="1"/>
      <c r="D232" s="1"/>
      <c r="E232" s="1"/>
      <c r="F232" s="372"/>
      <c r="G232" s="1"/>
      <c r="H232" s="1"/>
      <c r="J232" s="1"/>
      <c r="K232" s="29"/>
      <c r="L232" s="29"/>
      <c r="M232" s="186"/>
      <c r="N232" s="29"/>
      <c r="O232" s="29"/>
      <c r="P232" s="29"/>
      <c r="Q232" s="29"/>
      <c r="R232" s="29"/>
      <c r="S232" s="29"/>
      <c r="T232" s="29"/>
      <c r="U232" s="29"/>
      <c r="V232" s="377"/>
      <c r="W232" s="29"/>
      <c r="X232" s="29"/>
      <c r="Y232" s="29"/>
      <c r="Z232" s="29"/>
      <c r="AA232" s="30"/>
    </row>
    <row r="233" spans="1:27" hidden="1" x14ac:dyDescent="0.25">
      <c r="A233" s="1"/>
      <c r="B233" s="1"/>
      <c r="C233" s="1"/>
      <c r="D233" s="1"/>
      <c r="E233" s="1"/>
      <c r="F233" s="372"/>
      <c r="G233" s="1"/>
      <c r="H233" s="1"/>
      <c r="J233" s="1"/>
      <c r="K233" s="29"/>
      <c r="L233" s="29"/>
      <c r="M233" s="186"/>
      <c r="N233" s="29"/>
      <c r="O233" s="29"/>
      <c r="P233" s="29"/>
      <c r="Q233" s="29"/>
      <c r="R233" s="29"/>
      <c r="S233" s="29"/>
      <c r="T233" s="29"/>
      <c r="U233" s="29"/>
      <c r="V233" s="377"/>
      <c r="W233" s="29"/>
      <c r="X233" s="29"/>
      <c r="Y233" s="29"/>
      <c r="Z233" s="29"/>
      <c r="AA233" s="30"/>
    </row>
    <row r="234" spans="1:27" hidden="1" x14ac:dyDescent="0.25">
      <c r="A234" s="1"/>
      <c r="B234" s="1"/>
      <c r="C234" s="1"/>
      <c r="D234" s="1"/>
      <c r="E234" s="1"/>
      <c r="F234" s="372"/>
      <c r="G234" s="1"/>
      <c r="H234" s="1"/>
      <c r="J234" s="1"/>
      <c r="K234" s="29"/>
      <c r="L234" s="29"/>
      <c r="M234" s="186"/>
      <c r="N234" s="29"/>
      <c r="O234" s="29"/>
      <c r="P234" s="29"/>
      <c r="Q234" s="29"/>
      <c r="R234" s="29"/>
      <c r="S234" s="29"/>
      <c r="T234" s="29"/>
      <c r="U234" s="29"/>
      <c r="V234" s="377"/>
      <c r="W234" s="29"/>
      <c r="X234" s="29"/>
      <c r="Y234" s="29"/>
      <c r="Z234" s="29"/>
      <c r="AA234" s="30"/>
    </row>
    <row r="235" spans="1:27" hidden="1" x14ac:dyDescent="0.25">
      <c r="A235" s="1"/>
      <c r="B235" s="1"/>
      <c r="C235" s="1"/>
      <c r="D235" s="1"/>
      <c r="E235" s="1"/>
      <c r="F235" s="372"/>
      <c r="G235" s="1"/>
      <c r="H235" s="1"/>
      <c r="J235" s="1"/>
      <c r="K235" s="29"/>
      <c r="L235" s="29"/>
      <c r="M235" s="186"/>
      <c r="N235" s="29"/>
      <c r="O235" s="29"/>
      <c r="P235" s="29"/>
      <c r="Q235" s="29"/>
      <c r="R235" s="29"/>
      <c r="S235" s="29"/>
      <c r="T235" s="29"/>
      <c r="U235" s="29"/>
      <c r="V235" s="377"/>
      <c r="W235" s="29"/>
      <c r="X235" s="29"/>
      <c r="Y235" s="29"/>
      <c r="Z235" s="29"/>
      <c r="AA235" s="30"/>
    </row>
    <row r="236" spans="1:27" hidden="1" x14ac:dyDescent="0.25">
      <c r="A236" s="1"/>
      <c r="B236" s="1"/>
      <c r="C236" s="1"/>
      <c r="D236" s="1"/>
      <c r="E236" s="1"/>
      <c r="F236" s="372"/>
      <c r="G236" s="1"/>
      <c r="H236" s="1"/>
      <c r="J236" s="1"/>
      <c r="K236" s="29"/>
      <c r="L236" s="29"/>
      <c r="M236" s="186"/>
      <c r="N236" s="29"/>
      <c r="O236" s="29"/>
      <c r="P236" s="29"/>
      <c r="Q236" s="29"/>
      <c r="R236" s="29"/>
      <c r="S236" s="29"/>
      <c r="T236" s="29"/>
      <c r="U236" s="29"/>
      <c r="V236" s="377"/>
      <c r="W236" s="29"/>
      <c r="X236" s="29"/>
      <c r="Y236" s="29"/>
      <c r="Z236" s="29"/>
      <c r="AA236" s="30"/>
    </row>
    <row r="237" spans="1:27" hidden="1" x14ac:dyDescent="0.25">
      <c r="A237" s="1"/>
      <c r="B237" s="1"/>
      <c r="C237" s="1"/>
      <c r="D237" s="1"/>
      <c r="E237" s="1"/>
      <c r="F237" s="372"/>
      <c r="G237" s="1"/>
      <c r="H237" s="1"/>
      <c r="J237" s="1"/>
      <c r="K237" s="29"/>
      <c r="L237" s="29"/>
      <c r="M237" s="186"/>
      <c r="N237" s="29"/>
      <c r="O237" s="29"/>
      <c r="P237" s="29"/>
      <c r="Q237" s="29"/>
      <c r="R237" s="29"/>
      <c r="S237" s="29"/>
      <c r="T237" s="29"/>
      <c r="U237" s="29"/>
      <c r="V237" s="377"/>
      <c r="W237" s="29"/>
      <c r="X237" s="29"/>
      <c r="Y237" s="29"/>
      <c r="Z237" s="29"/>
      <c r="AA237" s="30"/>
    </row>
    <row r="238" spans="1:27" hidden="1" x14ac:dyDescent="0.25">
      <c r="A238" s="1"/>
      <c r="B238" s="1"/>
      <c r="C238" s="1"/>
      <c r="D238" s="1"/>
      <c r="E238" s="1"/>
      <c r="F238" s="372"/>
      <c r="G238" s="1"/>
      <c r="H238" s="1"/>
      <c r="J238" s="1"/>
      <c r="K238" s="29"/>
      <c r="L238" s="29"/>
      <c r="M238" s="186"/>
      <c r="N238" s="29"/>
      <c r="O238" s="29"/>
      <c r="P238" s="29"/>
      <c r="Q238" s="29"/>
      <c r="R238" s="29"/>
      <c r="S238" s="29"/>
      <c r="T238" s="29"/>
      <c r="U238" s="29"/>
      <c r="V238" s="377"/>
      <c r="W238" s="29"/>
      <c r="X238" s="29"/>
      <c r="Y238" s="29"/>
      <c r="Z238" s="29"/>
      <c r="AA238" s="30"/>
    </row>
    <row r="239" spans="1:27" hidden="1" x14ac:dyDescent="0.25">
      <c r="A239" s="1"/>
      <c r="B239" s="1"/>
      <c r="C239" s="1"/>
      <c r="D239" s="1"/>
      <c r="E239" s="1"/>
      <c r="F239" s="372"/>
      <c r="G239" s="1"/>
      <c r="H239" s="1"/>
      <c r="J239" s="1"/>
      <c r="K239" s="29"/>
      <c r="L239" s="29"/>
      <c r="M239" s="186"/>
      <c r="N239" s="29"/>
      <c r="O239" s="29"/>
      <c r="P239" s="29"/>
      <c r="Q239" s="29"/>
      <c r="R239" s="29"/>
      <c r="S239" s="29"/>
      <c r="T239" s="29"/>
      <c r="U239" s="29"/>
      <c r="V239" s="377"/>
      <c r="W239" s="29"/>
      <c r="X239" s="29"/>
      <c r="Y239" s="29"/>
      <c r="Z239" s="29"/>
      <c r="AA239" s="30"/>
    </row>
    <row r="240" spans="1:27" hidden="1" x14ac:dyDescent="0.25">
      <c r="A240" s="1"/>
      <c r="B240" s="1"/>
      <c r="C240" s="1"/>
      <c r="D240" s="1"/>
      <c r="E240" s="1"/>
      <c r="F240" s="372"/>
      <c r="G240" s="1"/>
      <c r="H240" s="1"/>
      <c r="J240" s="1"/>
      <c r="K240" s="29"/>
      <c r="L240" s="29"/>
      <c r="M240" s="186"/>
      <c r="N240" s="29"/>
      <c r="O240" s="29"/>
      <c r="P240" s="29"/>
      <c r="Q240" s="29"/>
      <c r="R240" s="29"/>
      <c r="S240" s="29"/>
      <c r="T240" s="29"/>
      <c r="U240" s="29"/>
      <c r="V240" s="377"/>
      <c r="W240" s="29"/>
      <c r="X240" s="29"/>
      <c r="Y240" s="29"/>
      <c r="Z240" s="29"/>
      <c r="AA240" s="30"/>
    </row>
    <row r="241" spans="1:27" hidden="1" x14ac:dyDescent="0.25">
      <c r="A241" s="1"/>
      <c r="B241" s="1"/>
      <c r="C241" s="1"/>
      <c r="D241" s="1"/>
      <c r="E241" s="1"/>
      <c r="F241" s="372"/>
      <c r="G241" s="1"/>
      <c r="H241" s="1"/>
      <c r="J241" s="1"/>
      <c r="K241" s="29"/>
      <c r="L241" s="29"/>
      <c r="M241" s="186"/>
      <c r="N241" s="29"/>
      <c r="O241" s="29"/>
      <c r="P241" s="29"/>
      <c r="Q241" s="29"/>
      <c r="R241" s="29"/>
      <c r="S241" s="29"/>
      <c r="T241" s="29"/>
      <c r="U241" s="29"/>
      <c r="V241" s="377"/>
      <c r="W241" s="29"/>
      <c r="X241" s="29"/>
      <c r="Y241" s="29"/>
      <c r="Z241" s="29"/>
      <c r="AA241" s="30"/>
    </row>
    <row r="242" spans="1:27" hidden="1" x14ac:dyDescent="0.25">
      <c r="A242" s="1"/>
      <c r="B242" s="1"/>
      <c r="C242" s="1"/>
      <c r="D242" s="1"/>
      <c r="E242" s="1"/>
      <c r="F242" s="372"/>
      <c r="G242" s="1"/>
      <c r="H242" s="1"/>
      <c r="J242" s="1"/>
      <c r="K242" s="29"/>
      <c r="L242" s="29"/>
      <c r="M242" s="186"/>
      <c r="N242" s="29"/>
      <c r="O242" s="29"/>
      <c r="P242" s="29"/>
      <c r="Q242" s="29"/>
      <c r="R242" s="29"/>
      <c r="S242" s="29"/>
      <c r="T242" s="29"/>
      <c r="U242" s="29"/>
      <c r="V242" s="377"/>
      <c r="W242" s="29"/>
      <c r="X242" s="29"/>
      <c r="Y242" s="29"/>
      <c r="Z242" s="29"/>
      <c r="AA242" s="30"/>
    </row>
    <row r="243" spans="1:27" hidden="1" x14ac:dyDescent="0.25">
      <c r="A243" s="1"/>
      <c r="B243" s="1"/>
      <c r="C243" s="1"/>
      <c r="D243" s="1"/>
      <c r="E243" s="1"/>
      <c r="F243" s="372"/>
      <c r="G243" s="1"/>
      <c r="H243" s="1"/>
      <c r="J243" s="1"/>
      <c r="K243" s="29"/>
      <c r="L243" s="29"/>
      <c r="M243" s="186"/>
      <c r="N243" s="29"/>
      <c r="O243" s="29"/>
      <c r="P243" s="29"/>
      <c r="Q243" s="29"/>
      <c r="R243" s="29"/>
      <c r="S243" s="29"/>
      <c r="T243" s="29"/>
      <c r="U243" s="29"/>
      <c r="V243" s="377"/>
      <c r="W243" s="29"/>
      <c r="X243" s="29"/>
      <c r="Y243" s="29"/>
      <c r="Z243" s="29"/>
      <c r="AA243" s="30"/>
    </row>
    <row r="244" spans="1:27" hidden="1" x14ac:dyDescent="0.25">
      <c r="A244" s="1"/>
      <c r="B244" s="1"/>
      <c r="C244" s="1"/>
      <c r="D244" s="1"/>
      <c r="E244" s="1"/>
      <c r="F244" s="372"/>
      <c r="G244" s="1"/>
      <c r="H244" s="1"/>
      <c r="J244" s="1"/>
      <c r="K244" s="29"/>
      <c r="L244" s="29"/>
      <c r="M244" s="186"/>
      <c r="N244" s="29"/>
      <c r="O244" s="29"/>
      <c r="P244" s="29"/>
      <c r="Q244" s="29"/>
      <c r="R244" s="29"/>
      <c r="S244" s="29"/>
      <c r="T244" s="29"/>
      <c r="U244" s="29"/>
      <c r="V244" s="377"/>
      <c r="W244" s="29"/>
      <c r="X244" s="29"/>
      <c r="Y244" s="29"/>
      <c r="Z244" s="29"/>
      <c r="AA244" s="30"/>
    </row>
    <row r="245" spans="1:27" hidden="1" x14ac:dyDescent="0.25">
      <c r="A245" s="1"/>
      <c r="B245" s="1"/>
      <c r="C245" s="1"/>
      <c r="D245" s="1"/>
      <c r="E245" s="1"/>
      <c r="F245" s="372"/>
      <c r="G245" s="1"/>
      <c r="H245" s="1"/>
      <c r="J245" s="1"/>
      <c r="K245" s="29"/>
      <c r="L245" s="29"/>
      <c r="M245" s="186"/>
      <c r="N245" s="29"/>
      <c r="O245" s="29"/>
      <c r="P245" s="29"/>
      <c r="Q245" s="29"/>
      <c r="R245" s="29"/>
      <c r="S245" s="29"/>
      <c r="T245" s="29"/>
      <c r="U245" s="29"/>
      <c r="V245" s="377"/>
      <c r="W245" s="29"/>
      <c r="X245" s="29"/>
      <c r="Y245" s="29"/>
      <c r="Z245" s="29"/>
      <c r="AA245" s="30"/>
    </row>
    <row r="246" spans="1:27" hidden="1" x14ac:dyDescent="0.25"/>
    <row r="247" spans="1:27" hidden="1" x14ac:dyDescent="0.25"/>
    <row r="248" spans="1:27" hidden="1" x14ac:dyDescent="0.25"/>
    <row r="249" spans="1:27" hidden="1" x14ac:dyDescent="0.25"/>
    <row r="250" spans="1:27" hidden="1" x14ac:dyDescent="0.25"/>
    <row r="251" spans="1:27" hidden="1" x14ac:dyDescent="0.25"/>
    <row r="252" spans="1:27" hidden="1" x14ac:dyDescent="0.25"/>
    <row r="253" spans="1:27" hidden="1" x14ac:dyDescent="0.25"/>
    <row r="254" spans="1:27" hidden="1" x14ac:dyDescent="0.25"/>
    <row r="255" spans="1:27" hidden="1" x14ac:dyDescent="0.25"/>
    <row r="256" spans="1:27"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spans="1:27" hidden="1" x14ac:dyDescent="0.25"/>
    <row r="594" spans="1:27" hidden="1" x14ac:dyDescent="0.25"/>
    <row r="595" spans="1:27" hidden="1" x14ac:dyDescent="0.25"/>
    <row r="596" spans="1:27" hidden="1" x14ac:dyDescent="0.25"/>
    <row r="597" spans="1:27" hidden="1" x14ac:dyDescent="0.25"/>
    <row r="598" spans="1:27" hidden="1" x14ac:dyDescent="0.25"/>
    <row r="599" spans="1:27" hidden="1" x14ac:dyDescent="0.25"/>
    <row r="600" spans="1:27" hidden="1" x14ac:dyDescent="0.25"/>
    <row r="601" spans="1:27" hidden="1" x14ac:dyDescent="0.25"/>
    <row r="602" spans="1:27" hidden="1" x14ac:dyDescent="0.25"/>
    <row r="603" spans="1:27" ht="18" hidden="1" customHeight="1" x14ac:dyDescent="0.25">
      <c r="A603" s="1"/>
      <c r="B603" s="1"/>
      <c r="C603" s="1"/>
      <c r="D603" s="1"/>
      <c r="E603" s="1"/>
      <c r="F603" s="372"/>
      <c r="G603" s="1"/>
      <c r="H603" s="1"/>
      <c r="J603" s="1"/>
      <c r="K603" s="1"/>
      <c r="L603" s="1"/>
      <c r="N603" s="1"/>
      <c r="O603" s="1"/>
      <c r="P603" s="1"/>
      <c r="Q603" s="1"/>
      <c r="R603" s="1"/>
      <c r="S603" s="1"/>
      <c r="T603" s="1"/>
      <c r="U603" s="1"/>
      <c r="V603" s="379"/>
      <c r="W603" s="1"/>
      <c r="X603" s="1"/>
      <c r="Y603" s="1"/>
      <c r="Z603" s="1"/>
      <c r="AA603" s="1"/>
    </row>
    <row r="604" spans="1:27" hidden="1" x14ac:dyDescent="0.25"/>
    <row r="605" spans="1:27" hidden="1" x14ac:dyDescent="0.25"/>
    <row r="606" spans="1:27" hidden="1" x14ac:dyDescent="0.25"/>
    <row r="607" spans="1:27" hidden="1" x14ac:dyDescent="0.25"/>
    <row r="608" spans="1:27" hidden="1" x14ac:dyDescent="0.25"/>
    <row r="609" spans="1:27" hidden="1" x14ac:dyDescent="0.25"/>
    <row r="610" spans="1:27" hidden="1" x14ac:dyDescent="0.25"/>
    <row r="611" spans="1:27" hidden="1" x14ac:dyDescent="0.25"/>
    <row r="612" spans="1:27" hidden="1" x14ac:dyDescent="0.25"/>
    <row r="613" spans="1:27" hidden="1" x14ac:dyDescent="0.25"/>
    <row r="614" spans="1:27" ht="120" customHeight="1" x14ac:dyDescent="0.25">
      <c r="A614" s="1"/>
      <c r="B614" s="1"/>
      <c r="C614" s="1"/>
      <c r="D614" s="1"/>
      <c r="E614" s="1"/>
      <c r="F614" s="372"/>
      <c r="G614" s="1"/>
      <c r="H614" s="1"/>
      <c r="J614" s="1"/>
      <c r="K614" s="1"/>
      <c r="L614" s="1"/>
      <c r="N614" s="1"/>
      <c r="O614" s="1"/>
      <c r="P614" s="1"/>
      <c r="Q614" s="1"/>
      <c r="R614" s="1"/>
      <c r="S614" s="1"/>
      <c r="T614" s="1"/>
      <c r="U614" s="1"/>
      <c r="V614" s="380"/>
      <c r="W614" s="1"/>
      <c r="X614" s="1"/>
      <c r="Y614" s="1"/>
      <c r="Z614" s="1"/>
      <c r="AA614" s="1"/>
    </row>
    <row r="615" spans="1:27" x14ac:dyDescent="0.25"/>
    <row r="616" spans="1:27" hidden="1" x14ac:dyDescent="0.25"/>
    <row r="617" spans="1:27" hidden="1" x14ac:dyDescent="0.25"/>
    <row r="618" spans="1:27" hidden="1" x14ac:dyDescent="0.25"/>
    <row r="619" spans="1:27" hidden="1" x14ac:dyDescent="0.25"/>
    <row r="620" spans="1:27" hidden="1" x14ac:dyDescent="0.25"/>
    <row r="621" spans="1:27" hidden="1" x14ac:dyDescent="0.25"/>
  </sheetData>
  <autoFilter ref="A1:AC216" xr:uid="{397EFA50-A4BC-4C2A-9937-68F5913CEE2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autoFilter>
  <dataConsolidate/>
  <mergeCells count="93">
    <mergeCell ref="Z78:Z79"/>
    <mergeCell ref="E166:E167"/>
    <mergeCell ref="D97:D104"/>
    <mergeCell ref="E97:E104"/>
    <mergeCell ref="D151:D165"/>
    <mergeCell ref="E164:E165"/>
    <mergeCell ref="D147:D148"/>
    <mergeCell ref="D149:D150"/>
    <mergeCell ref="E147:E148"/>
    <mergeCell ref="E139:E146"/>
    <mergeCell ref="D139:D146"/>
    <mergeCell ref="D135:D138"/>
    <mergeCell ref="E135:E138"/>
    <mergeCell ref="D131:D134"/>
    <mergeCell ref="R78:R79"/>
    <mergeCell ref="K78:K79"/>
    <mergeCell ref="B97:B106"/>
    <mergeCell ref="B45:B77"/>
    <mergeCell ref="B78:B85"/>
    <mergeCell ref="E22:E35"/>
    <mergeCell ref="E112:E123"/>
    <mergeCell ref="D112:D123"/>
    <mergeCell ref="B8:B44"/>
    <mergeCell ref="D8:D11"/>
    <mergeCell ref="D12:D19"/>
    <mergeCell ref="B197:B215"/>
    <mergeCell ref="D174:D175"/>
    <mergeCell ref="D177:D178"/>
    <mergeCell ref="E174:E175"/>
    <mergeCell ref="E177:E178"/>
    <mergeCell ref="B107:B196"/>
    <mergeCell ref="E131:E134"/>
    <mergeCell ref="D129:D130"/>
    <mergeCell ref="E129:E130"/>
    <mergeCell ref="E124:E128"/>
    <mergeCell ref="E107:E111"/>
    <mergeCell ref="D126:D128"/>
    <mergeCell ref="D107:D111"/>
    <mergeCell ref="E203:E206"/>
    <mergeCell ref="D166:D173"/>
    <mergeCell ref="E168:E173"/>
    <mergeCell ref="E207:E209"/>
    <mergeCell ref="E197:E201"/>
    <mergeCell ref="E210:E215"/>
    <mergeCell ref="D197:D201"/>
    <mergeCell ref="D203:D206"/>
    <mergeCell ref="D207:D209"/>
    <mergeCell ref="D210:D215"/>
    <mergeCell ref="K216:L216"/>
    <mergeCell ref="N216:O216"/>
    <mergeCell ref="Q216:R216"/>
    <mergeCell ref="I4:I7"/>
    <mergeCell ref="J4:AA4"/>
    <mergeCell ref="K5:X5"/>
    <mergeCell ref="AA5:AA6"/>
    <mergeCell ref="J78:J79"/>
    <mergeCell ref="Q78:Q79"/>
    <mergeCell ref="S78:S79"/>
    <mergeCell ref="T78:T79"/>
    <mergeCell ref="U78:U79"/>
    <mergeCell ref="V78:V79"/>
    <mergeCell ref="W78:W79"/>
    <mergeCell ref="X78:X79"/>
    <mergeCell ref="Y78:Y79"/>
    <mergeCell ref="H4:H7"/>
    <mergeCell ref="J5:J6"/>
    <mergeCell ref="D20:D44"/>
    <mergeCell ref="H78:H79"/>
    <mergeCell ref="I78:I79"/>
    <mergeCell ref="G78:G79"/>
    <mergeCell ref="E12:E18"/>
    <mergeCell ref="E8:E11"/>
    <mergeCell ref="L78:L79"/>
    <mergeCell ref="M78:M79"/>
    <mergeCell ref="A1:AA1"/>
    <mergeCell ref="C4:C7"/>
    <mergeCell ref="D4:D7"/>
    <mergeCell ref="E4:E7"/>
    <mergeCell ref="F4:F7"/>
    <mergeCell ref="G4:G7"/>
    <mergeCell ref="K6:M6"/>
    <mergeCell ref="N6:P6"/>
    <mergeCell ref="Q6:S6"/>
    <mergeCell ref="T6:V6"/>
    <mergeCell ref="W6:Y6"/>
    <mergeCell ref="A4:A7"/>
    <mergeCell ref="A2:AA3"/>
    <mergeCell ref="B4:B7"/>
    <mergeCell ref="T216:U216"/>
    <mergeCell ref="W216:X216"/>
    <mergeCell ref="N78:N79"/>
    <mergeCell ref="P78:P79"/>
    <mergeCell ref="O78:O79"/>
  </mergeCells>
  <conditionalFormatting sqref="M216">
    <cfRule type="colorScale" priority="9">
      <colorScale>
        <cfvo type="min"/>
        <cfvo type="max"/>
        <color rgb="FFFFEF9C"/>
        <color rgb="FF63BE7B"/>
      </colorScale>
    </cfRule>
  </conditionalFormatting>
  <conditionalFormatting sqref="P216">
    <cfRule type="colorScale" priority="7">
      <colorScale>
        <cfvo type="min"/>
        <cfvo type="max"/>
        <color rgb="FFFFEF9C"/>
        <color rgb="FF63BE7B"/>
      </colorScale>
    </cfRule>
  </conditionalFormatting>
  <conditionalFormatting sqref="S216">
    <cfRule type="colorScale" priority="6">
      <colorScale>
        <cfvo type="min"/>
        <cfvo type="max"/>
        <color rgb="FFFFEF9C"/>
        <color rgb="FF63BE7B"/>
      </colorScale>
    </cfRule>
  </conditionalFormatting>
  <conditionalFormatting sqref="V216">
    <cfRule type="colorScale" priority="5">
      <colorScale>
        <cfvo type="min"/>
        <cfvo type="max"/>
        <color rgb="FFFFEF9C"/>
        <color rgb="FF63BE7B"/>
      </colorScale>
    </cfRule>
  </conditionalFormatting>
  <conditionalFormatting sqref="Y216:Z216">
    <cfRule type="colorScale" priority="4">
      <colorScale>
        <cfvo type="min"/>
        <cfvo type="max"/>
        <color rgb="FFFFEF9C"/>
        <color rgb="FF63BE7B"/>
      </colorScale>
    </cfRule>
  </conditionalFormatting>
  <conditionalFormatting sqref="J187">
    <cfRule type="duplicateValues" dxfId="3" priority="3"/>
  </conditionalFormatting>
  <conditionalFormatting sqref="J188:J190">
    <cfRule type="duplicateValues" dxfId="2" priority="2"/>
  </conditionalFormatting>
  <conditionalFormatting sqref="J191">
    <cfRule type="duplicateValues" dxfId="1" priority="1"/>
  </conditionalFormatting>
  <conditionalFormatting sqref="J122:J133">
    <cfRule type="duplicateValues" dxfId="0" priority="24"/>
  </conditionalFormatting>
  <dataValidations disablePrompts="1" count="1">
    <dataValidation type="whole" allowBlank="1" showInputMessage="1" showErrorMessage="1" sqref="A216:H65663" xr:uid="{00000000-0002-0000-0000-000000000000}">
      <formula1>1</formula1>
      <formula2>10</formula2>
    </dataValidation>
  </dataValidations>
  <hyperlinks>
    <hyperlink ref="H187" location="PETI!A1" display="Cumplir con el 100% del PLAN ESTRATÉGICO DE TECNOLOGÍAS DE LA INFORMACIÓN Y LAS COMUNICACIONES " xr:uid="{00000000-0004-0000-0000-000000000000}"/>
  </hyperlinks>
  <pageMargins left="0.7" right="0.7" top="0.75" bottom="0.75" header="0.3" footer="0.3"/>
  <pageSetup paperSize="9" orientation="portrait" horizontalDpi="4294967293"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1000000}">
          <x14:formula1>
            <xm:f>'LISTAS DESPLEGABLES'!$C$3:$C$6</xm:f>
          </x14:formula1>
          <xm:sqref>G196:G215 G8:G186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I14"/>
  <sheetViews>
    <sheetView workbookViewId="0">
      <selection activeCell="D14" sqref="D14"/>
    </sheetView>
  </sheetViews>
  <sheetFormatPr baseColWidth="10" defaultRowHeight="15" x14ac:dyDescent="0.25"/>
  <cols>
    <col min="3" max="3" width="15.5703125" customWidth="1"/>
    <col min="8" max="8" width="44.140625" customWidth="1"/>
  </cols>
  <sheetData>
    <row r="2" spans="3:9" x14ac:dyDescent="0.25">
      <c r="C2" t="s">
        <v>17</v>
      </c>
    </row>
    <row r="3" spans="3:9" x14ac:dyDescent="0.25">
      <c r="C3" t="s">
        <v>26</v>
      </c>
      <c r="D3" t="s">
        <v>493</v>
      </c>
      <c r="E3" t="s">
        <v>537</v>
      </c>
      <c r="I3" t="s">
        <v>556</v>
      </c>
    </row>
    <row r="4" spans="3:9" x14ac:dyDescent="0.25">
      <c r="C4" t="s">
        <v>27</v>
      </c>
      <c r="D4" t="s">
        <v>494</v>
      </c>
      <c r="E4" t="s">
        <v>538</v>
      </c>
      <c r="I4" t="s">
        <v>157</v>
      </c>
    </row>
    <row r="5" spans="3:9" x14ac:dyDescent="0.25">
      <c r="C5" t="s">
        <v>492</v>
      </c>
      <c r="D5" t="s">
        <v>495</v>
      </c>
      <c r="E5" t="s">
        <v>539</v>
      </c>
      <c r="I5" t="s">
        <v>557</v>
      </c>
    </row>
    <row r="6" spans="3:9" x14ac:dyDescent="0.25">
      <c r="C6" t="s">
        <v>505</v>
      </c>
      <c r="D6" t="s">
        <v>496</v>
      </c>
      <c r="E6" t="s">
        <v>540</v>
      </c>
      <c r="I6" t="s">
        <v>557</v>
      </c>
    </row>
    <row r="7" spans="3:9" x14ac:dyDescent="0.25">
      <c r="D7" t="s">
        <v>497</v>
      </c>
      <c r="E7" t="s">
        <v>541</v>
      </c>
      <c r="I7" t="s">
        <v>557</v>
      </c>
    </row>
    <row r="8" spans="3:9" x14ac:dyDescent="0.25">
      <c r="D8" t="s">
        <v>498</v>
      </c>
      <c r="E8" t="s">
        <v>542</v>
      </c>
      <c r="I8" t="s">
        <v>557</v>
      </c>
    </row>
    <row r="9" spans="3:9" x14ac:dyDescent="0.25">
      <c r="D9" t="s">
        <v>499</v>
      </c>
      <c r="E9" t="s">
        <v>558</v>
      </c>
      <c r="I9" t="s">
        <v>557</v>
      </c>
    </row>
    <row r="10" spans="3:9" x14ac:dyDescent="0.25">
      <c r="D10" t="s">
        <v>500</v>
      </c>
      <c r="E10" t="s">
        <v>543</v>
      </c>
      <c r="I10" t="s">
        <v>557</v>
      </c>
    </row>
    <row r="11" spans="3:9" x14ac:dyDescent="0.25">
      <c r="D11" t="s">
        <v>501</v>
      </c>
      <c r="E11" t="s">
        <v>544</v>
      </c>
      <c r="I11" t="s">
        <v>357</v>
      </c>
    </row>
    <row r="12" spans="3:9" x14ac:dyDescent="0.25">
      <c r="D12" t="s">
        <v>502</v>
      </c>
      <c r="E12" t="s">
        <v>545</v>
      </c>
      <c r="I12" t="s">
        <v>559</v>
      </c>
    </row>
    <row r="13" spans="3:9" x14ac:dyDescent="0.25">
      <c r="D13" t="s">
        <v>503</v>
      </c>
      <c r="E13" t="s">
        <v>546</v>
      </c>
      <c r="I13" t="s">
        <v>512</v>
      </c>
    </row>
    <row r="14" spans="3:9" x14ac:dyDescent="0.25">
      <c r="D14" t="s">
        <v>504</v>
      </c>
      <c r="E14" t="s">
        <v>547</v>
      </c>
      <c r="I14" t="s">
        <v>512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ACCIÓN INSTITUCIONAL</vt:lpstr>
      <vt:lpstr>LISTAS DESPLEGABLES</vt:lpstr>
      <vt:lpstr>TIPOMETA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Sebastian Jimenez Castro</dc:creator>
  <cp:lastModifiedBy>Sandra Mary Pereira Lizcano</cp:lastModifiedBy>
  <cp:lastPrinted>2019-06-13T21:19:02Z</cp:lastPrinted>
  <dcterms:created xsi:type="dcterms:W3CDTF">2018-02-08T20:59:08Z</dcterms:created>
  <dcterms:modified xsi:type="dcterms:W3CDTF">2019-06-26T22:08:02Z</dcterms:modified>
</cp:coreProperties>
</file>