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3" documentId="14_{2B88B99E-2018-48F2-B431-180F7202242E}" xr6:coauthVersionLast="47" xr6:coauthVersionMax="47" xr10:uidLastSave="{B334CECE-0BA5-4BFF-9607-7BE8DFBB1C5F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" l="1"/>
  <c r="AL20" i="1" s="1"/>
  <c r="AE20" i="1"/>
  <c r="AG20" i="1" s="1"/>
  <c r="Z20" i="1"/>
  <c r="AB20" i="1" s="1"/>
  <c r="U20" i="1"/>
  <c r="W20" i="1" s="1"/>
  <c r="O20" i="1"/>
  <c r="AO20" i="1" s="1"/>
  <c r="AQ20" i="1" s="1"/>
  <c r="AJ19" i="1"/>
  <c r="AL19" i="1" s="1"/>
  <c r="AE19" i="1"/>
  <c r="AG19" i="1" s="1"/>
  <c r="Z19" i="1"/>
  <c r="AB19" i="1" s="1"/>
  <c r="W19" i="1"/>
  <c r="U19" i="1"/>
  <c r="O19" i="1"/>
  <c r="AO19" i="1" s="1"/>
  <c r="AQ19" i="1" s="1"/>
  <c r="AJ18" i="1"/>
  <c r="AL18" i="1" s="1"/>
  <c r="AE18" i="1"/>
  <c r="AG18" i="1" s="1"/>
  <c r="Z18" i="1"/>
  <c r="AB18" i="1" s="1"/>
  <c r="U18" i="1"/>
  <c r="W18" i="1" s="1"/>
  <c r="O18" i="1"/>
  <c r="AO18" i="1" s="1"/>
  <c r="AQ18" i="1" s="1"/>
  <c r="U14" i="1"/>
  <c r="U15" i="1"/>
  <c r="U16" i="1"/>
  <c r="O13" i="1"/>
  <c r="O14" i="1"/>
  <c r="O16" i="1"/>
  <c r="O15" i="1"/>
  <c r="AL21" i="1" l="1"/>
  <c r="AJ16" i="1"/>
  <c r="AL16" i="1" s="1"/>
  <c r="AJ15" i="1"/>
  <c r="AL15" i="1" s="1"/>
  <c r="AJ14" i="1"/>
  <c r="AL14" i="1" s="1"/>
  <c r="AJ13" i="1"/>
  <c r="AL13" i="1" s="1"/>
  <c r="AG21" i="1"/>
  <c r="AE16" i="1"/>
  <c r="AG16" i="1" s="1"/>
  <c r="AE15" i="1"/>
  <c r="AG15" i="1" s="1"/>
  <c r="AE14" i="1"/>
  <c r="AG14" i="1" s="1"/>
  <c r="AE13" i="1"/>
  <c r="AG13" i="1" s="1"/>
  <c r="W16" i="1"/>
  <c r="Z13" i="1"/>
  <c r="AB13" i="1" s="1"/>
  <c r="W21" i="1"/>
  <c r="W15" i="1"/>
  <c r="W14" i="1"/>
  <c r="U13" i="1"/>
  <c r="W13" i="1" s="1"/>
  <c r="AO14" i="1"/>
  <c r="AQ14" i="1" s="1"/>
  <c r="AO15" i="1"/>
  <c r="AQ15" i="1" s="1"/>
  <c r="AO16" i="1"/>
  <c r="AQ16" i="1" s="1"/>
  <c r="AO13" i="1"/>
  <c r="AQ13" i="1" s="1"/>
  <c r="AQ21" i="1"/>
  <c r="AB21" i="1"/>
  <c r="Z16" i="1"/>
  <c r="AB16" i="1" s="1"/>
  <c r="Z15" i="1"/>
  <c r="AB15" i="1" s="1"/>
  <c r="Z14" i="1"/>
  <c r="AB14" i="1" s="1"/>
  <c r="AL17" i="1" l="1"/>
  <c r="AL22" i="1" s="1"/>
  <c r="AG17" i="1"/>
  <c r="AG22" i="1" s="1"/>
  <c r="W17" i="1"/>
  <c r="W22" i="1" s="1"/>
  <c r="AB17" i="1"/>
  <c r="AB22" i="1" s="1"/>
  <c r="AQ17" i="1"/>
  <c r="AQ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<sst xmlns="http://schemas.openxmlformats.org/spreadsheetml/2006/main" count="185" uniqueCount="118">
  <si>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</si>
  <si>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</si>
  <si>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</si>
  <si>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</si>
  <si>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</si>
  <si>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</si>
  <si>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</si>
  <si>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</si>
  <si>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</si>
  <si>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</si>
  <si>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</si>
  <si>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</si>
  <si>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</si>
  <si>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</si>
  <si>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</si>
  <si>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</si>
  <si>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</si>
  <si>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</si>
  <si>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</si>
  <si>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</si>
  <si>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</si>
  <si>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</si>
  <si>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</si>
  <si>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</si>
  <si>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</si>
  <si>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</si>
  <si>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</si>
  <si>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</si>
  <si>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</si>
  <si>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</si>
  <si>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</si>
  <si>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</si>
  <si>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</si>
  <si>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</si>
  <si>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</si>
  <si>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</si>
  <si>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</si>
  <si>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</si>
  <si>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</si>
  <si>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</si>
  <si>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</si>
  <si>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</si>
  <si>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</si>
  <si>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</si>
  <si>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</si>
  <si>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</si>
  <si>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</si>
  <si>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</si>
  <si>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</si>
  <si>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</si>
  <si>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</si>
  <si>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</si>
  <si>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</si>
  <si>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</si>
  <si>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</si>
  <si>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</si>
  <si>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</si>
  <si>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</si>
  <si>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</si>
  <si>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</si>
  <si>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</si>
  <si>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</si>
  <si>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</si>
  <si>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</si>
  <si>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</si>
  <si>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t>Boletín Jurídico Disciplinario</t>
  </si>
  <si>
    <t>Número de Boletines Jurídico Disciplinario elaborados y presentados.</t>
  </si>
  <si>
    <t>Boletines Elaborados</t>
  </si>
  <si>
    <t>pagina Web, Links Intranet.</t>
  </si>
  <si>
    <t>Equipo de trabajo Oficina Asuntos Disciplinarios</t>
  </si>
  <si>
    <t>Pantallazo de la publicación en la Intranet</t>
  </si>
  <si>
    <t>Efectuar el análisis y la proyección que en derecho corresponda de 820 asuntos (quejas e informes) radicados en la oficina mediante autos de trámite: indagación preliminar, inhibitorios y remisión por competencia  y demás autos.</t>
  </si>
  <si>
    <t>Procesos Disciplinarios</t>
  </si>
  <si>
    <t xml:space="preserve">Charlas para la prevención de faltas disciplinarias </t>
  </si>
  <si>
    <t xml:space="preserve">Análisis y proyección autos de tramite procesos disciplinarios </t>
  </si>
  <si>
    <t>Número de Charlas para la prevención de faltas disciplinarias realizadas</t>
  </si>
  <si>
    <t>Número de procesos disciplinarios analizados y con proyección elaborados</t>
  </si>
  <si>
    <t>charlas</t>
  </si>
  <si>
    <t>Procesos Disciplinarios con Análisis y Proyección</t>
  </si>
  <si>
    <t>Informe de Procesos Disciplinarios - terminados</t>
  </si>
  <si>
    <t>Matriz Control Disciplinario, matriz numeración autos</t>
  </si>
  <si>
    <t>Seguimiento a matriz control disciplinario, matriz numeración autos</t>
  </si>
  <si>
    <t xml:space="preserve">Informe de charlas o capacitaciones </t>
  </si>
  <si>
    <t>Informe de Procesos Disciplinarios - Analizados con proyección</t>
  </si>
  <si>
    <t>Oficina de Asuntos Disciplinarios</t>
  </si>
  <si>
    <t>Evaluar y terminar 820 procesos disciplinarios  mediante decisiones de fondo: autos de archivo,  investigación disciplinaria, citación a audiencia, cargos y fallos.</t>
  </si>
  <si>
    <t>Realizar seis (6) charlas para la prevención de falta disciplinaria.</t>
  </si>
  <si>
    <r>
      <t>Realizar ocho (8) boletínes jurídicos disciplinarios, que se comunique</t>
    </r>
    <r>
      <rPr>
        <sz val="11"/>
        <color rgb="FF00B0F0"/>
        <rFont val="Calibri Light"/>
        <family val="2"/>
        <scheme val="major"/>
      </rPr>
      <t>n</t>
    </r>
    <r>
      <rPr>
        <sz val="11"/>
        <rFont val="Calibri Light"/>
        <family val="2"/>
        <scheme val="major"/>
      </rPr>
      <t xml:space="preserve"> a las alcaldías locales, dependencias del nivel central de la Secretaría de Gobierno y se publique en la página web de la entidad. </t>
    </r>
  </si>
  <si>
    <r>
      <rPr>
        <sz val="11"/>
        <color rgb="FF00B0F0"/>
        <rFont val="Calibri Light"/>
        <family val="2"/>
        <scheme val="major"/>
      </rPr>
      <t>L</t>
    </r>
    <r>
      <rPr>
        <sz val="11"/>
        <rFont val="Calibri Light"/>
        <family val="2"/>
        <scheme val="major"/>
      </rPr>
      <t>istados de asistencia (física o virtual)</t>
    </r>
  </si>
  <si>
    <t>Listados de asistencia (física o virtual)</t>
  </si>
  <si>
    <t xml:space="preserve">Número de Procesos Disciplinarios con decisión de Fondo 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</si>
  <si>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</si>
  <si>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</si>
  <si>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</si>
  <si>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</si>
  <si>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</si>
  <si>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</si>
  <si>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</si>
  <si>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</si>
  <si>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</si>
  <si>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</si>
  <si>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</si>
  <si>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</si>
  <si>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</si>
  <si>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</si>
  <si>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</si>
  <si>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</si>
  <si>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</si>
  <si>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</si>
  <si>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</si>
  <si>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</si>
  <si>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</si>
  <si>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</si>
  <si>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</si>
  <si>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</si>
  <si>
    <t>VIGENCIA DE LA PLANEACIÓN 2022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</si>
  <si>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rFont val="Calibri Light"/>
        <family val="2"/>
        <scheme val="major"/>
      </rPr>
      <t xml:space="preserve">
PROCESO CONTROL DISCIPLINARIO</t>
    </r>
  </si>
  <si>
    <r>
      <rPr>
        <b/>
        <sz val="11"/>
        <rFont val="Calibri Light"/>
        <family val="2"/>
        <scheme val="major"/>
      </rPr>
      <t xml:space="preserve">Código Formato: </t>
    </r>
    <r>
      <rPr>
        <sz val="11"/>
        <rFont val="Calibri Light"/>
        <family val="2"/>
        <scheme val="major"/>
      </rPr>
      <t xml:space="preserve">PLE-PIN-F017
</t>
    </r>
    <r>
      <rPr>
        <b/>
        <sz val="11"/>
        <rFont val="Calibri Light"/>
        <family val="2"/>
        <scheme val="major"/>
      </rPr>
      <t>Versión: 5</t>
    </r>
    <r>
      <rPr>
        <sz val="11"/>
        <rFont val="Calibri Light"/>
        <family val="2"/>
        <scheme val="major"/>
      </rPr>
      <t xml:space="preserve">
</t>
    </r>
    <r>
      <rPr>
        <b/>
        <sz val="11"/>
        <rFont val="Calibri Light"/>
        <family val="2"/>
        <scheme val="major"/>
      </rPr>
      <t>Vigencia desde:</t>
    </r>
    <r>
      <rPr>
        <sz val="11"/>
        <rFont val="Calibri Light"/>
        <family val="2"/>
        <scheme val="major"/>
      </rPr>
      <t xml:space="preserve">
</t>
    </r>
    <r>
      <rPr>
        <b/>
        <sz val="11"/>
        <rFont val="Calibri Light"/>
        <family val="2"/>
        <scheme val="major"/>
      </rPr>
      <t>Caso HOLA: 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</si>
</sst>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B0F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vertical="top" wrapText="1"/>
    </xf>
    <xf numFmtId="9" fontId="1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" fillId="0" borderId="1" xfId="1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9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9" borderId="13" xfId="0" applyFont="1" applyFill="1" applyBorder="1" applyAlignment="1" applyProtection="1">
      <alignment horizontal="left" vertical="center" wrapText="1"/>
      <protection hidden="1"/>
    </xf>
    <xf numFmtId="9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1" fontId="5" fillId="0" borderId="1" xfId="0" applyNumberFormat="1" applyFont="1" applyBorder="1" applyAlignment="1">
      <alignment horizontal="right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left" vertical="center" wrapText="1"/>
      <protection hidden="1"/>
    </xf>
    <xf numFmtId="9" fontId="5" fillId="9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9" fontId="5" fillId="0" borderId="1" xfId="0" applyNumberFormat="1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2"/>
  <sheetViews>
    <sheetView tabSelected="1" zoomScale="90" zoomScaleNormal="90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88" t="s">
        <v>116</v>
      </c>
      <c r="B1" s="89"/>
      <c r="C1" s="89"/>
      <c r="D1" s="89"/>
      <c r="E1" s="89"/>
      <c r="F1" s="89"/>
      <c r="G1" s="89"/>
      <c r="H1" s="89"/>
      <c r="I1" s="89"/>
      <c r="J1" s="89"/>
      <c r="K1" s="90" t="s">
        <v>117</v>
      </c>
      <c r="L1" s="90"/>
      <c r="M1" s="90"/>
      <c r="N1" s="90"/>
      <c r="O1" s="90"/>
    </row>
    <row r="2" spans="1:44" s="10" customFormat="1" ht="23.45" customHeight="1" x14ac:dyDescent="0.25">
      <c r="A2" s="92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1"/>
      <c r="L2" s="91"/>
      <c r="M2" s="91"/>
      <c r="N2" s="91"/>
      <c r="O2" s="91"/>
    </row>
    <row r="3" spans="1:44" x14ac:dyDescent="0.25">
      <c r="D3" s="29"/>
    </row>
    <row r="4" spans="1:44" ht="29.1" customHeight="1" x14ac:dyDescent="0.25">
      <c r="A4" s="75" t="s">
        <v>0</v>
      </c>
      <c r="B4" s="76"/>
      <c r="C4" s="77"/>
      <c r="D4" s="81" t="s">
        <v>84</v>
      </c>
      <c r="E4" s="69" t="s">
        <v>1</v>
      </c>
      <c r="F4" s="69"/>
      <c r="G4" s="69"/>
      <c r="H4" s="69"/>
      <c r="I4" s="69"/>
      <c r="J4" s="69"/>
    </row>
    <row r="5" spans="1:44" x14ac:dyDescent="0.25">
      <c r="A5" s="85"/>
      <c r="B5" s="86"/>
      <c r="C5" s="87"/>
      <c r="D5" s="82"/>
      <c r="E5" s="2" t="s">
        <v>2</v>
      </c>
      <c r="F5" s="2" t="s">
        <v>3</v>
      </c>
      <c r="G5" s="70" t="s">
        <v>4</v>
      </c>
      <c r="H5" s="70"/>
      <c r="I5" s="70"/>
      <c r="J5" s="70"/>
    </row>
    <row r="6" spans="1:44" x14ac:dyDescent="0.25">
      <c r="A6" s="85"/>
      <c r="B6" s="86"/>
      <c r="C6" s="87"/>
      <c r="D6" s="82"/>
      <c r="E6" s="33">
        <v>1</v>
      </c>
      <c r="F6" s="33"/>
      <c r="G6" s="71" t="s">
        <v>5</v>
      </c>
      <c r="H6" s="71"/>
      <c r="I6" s="71"/>
      <c r="J6" s="71"/>
    </row>
    <row r="7" spans="1:44" x14ac:dyDescent="0.25">
      <c r="A7" s="85"/>
      <c r="B7" s="86"/>
      <c r="C7" s="87"/>
      <c r="D7" s="82"/>
      <c r="E7" s="33"/>
      <c r="F7" s="33"/>
      <c r="G7" s="71"/>
      <c r="H7" s="71"/>
      <c r="I7" s="71"/>
      <c r="J7" s="71"/>
    </row>
    <row r="8" spans="1:44" x14ac:dyDescent="0.25">
      <c r="A8" s="78"/>
      <c r="B8" s="79"/>
      <c r="C8" s="80"/>
      <c r="D8" s="83"/>
      <c r="E8" s="33"/>
      <c r="F8" s="33"/>
      <c r="G8" s="71"/>
      <c r="H8" s="71"/>
      <c r="I8" s="71"/>
      <c r="J8" s="71"/>
    </row>
    <row r="10" spans="1:44" s="10" customFormat="1" ht="22.5" customHeight="1" x14ac:dyDescent="0.25">
      <c r="A10" s="69" t="s">
        <v>6</v>
      </c>
      <c r="B10" s="69"/>
      <c r="C10" s="75" t="s">
        <v>7</v>
      </c>
      <c r="D10" s="76"/>
      <c r="E10" s="77"/>
      <c r="F10" s="84" t="s">
        <v>8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75" t="s">
        <v>9</v>
      </c>
      <c r="R10" s="76"/>
      <c r="S10" s="76"/>
      <c r="T10" s="77"/>
      <c r="U10" s="68" t="s">
        <v>10</v>
      </c>
      <c r="V10" s="68"/>
      <c r="W10" s="68"/>
      <c r="X10" s="68"/>
      <c r="Y10" s="68"/>
      <c r="Z10" s="72" t="s">
        <v>10</v>
      </c>
      <c r="AA10" s="72"/>
      <c r="AB10" s="72"/>
      <c r="AC10" s="72"/>
      <c r="AD10" s="72"/>
      <c r="AE10" s="73" t="s">
        <v>10</v>
      </c>
      <c r="AF10" s="73"/>
      <c r="AG10" s="73"/>
      <c r="AH10" s="73"/>
      <c r="AI10" s="73"/>
      <c r="AJ10" s="74" t="s">
        <v>10</v>
      </c>
      <c r="AK10" s="74"/>
      <c r="AL10" s="74"/>
      <c r="AM10" s="74"/>
      <c r="AN10" s="74"/>
      <c r="AO10" s="65" t="s">
        <v>11</v>
      </c>
      <c r="AP10" s="66"/>
      <c r="AQ10" s="66"/>
      <c r="AR10" s="67"/>
    </row>
    <row r="11" spans="1:44" ht="14.45" customHeight="1" x14ac:dyDescent="0.25">
      <c r="A11" s="69"/>
      <c r="B11" s="69"/>
      <c r="C11" s="78"/>
      <c r="D11" s="79"/>
      <c r="E11" s="80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78"/>
      <c r="R11" s="79"/>
      <c r="S11" s="79"/>
      <c r="T11" s="80"/>
      <c r="U11" s="68" t="s">
        <v>12</v>
      </c>
      <c r="V11" s="68"/>
      <c r="W11" s="68"/>
      <c r="X11" s="68"/>
      <c r="Y11" s="68"/>
      <c r="Z11" s="72" t="s">
        <v>13</v>
      </c>
      <c r="AA11" s="72"/>
      <c r="AB11" s="72"/>
      <c r="AC11" s="72"/>
      <c r="AD11" s="72"/>
      <c r="AE11" s="73" t="s">
        <v>14</v>
      </c>
      <c r="AF11" s="73"/>
      <c r="AG11" s="73"/>
      <c r="AH11" s="73"/>
      <c r="AI11" s="73"/>
      <c r="AJ11" s="74" t="s">
        <v>15</v>
      </c>
      <c r="AK11" s="74"/>
      <c r="AL11" s="74"/>
      <c r="AM11" s="74"/>
      <c r="AN11" s="74"/>
      <c r="AO11" s="65" t="s">
        <v>16</v>
      </c>
      <c r="AP11" s="66"/>
      <c r="AQ11" s="66"/>
      <c r="AR11" s="67"/>
    </row>
    <row r="12" spans="1:44" ht="60" x14ac:dyDescent="0.25">
      <c r="A12" s="3" t="s">
        <v>17</v>
      </c>
      <c r="B12" s="3" t="s">
        <v>18</v>
      </c>
      <c r="C12" s="3" t="s">
        <v>19</v>
      </c>
      <c r="D12" s="3" t="s">
        <v>20</v>
      </c>
      <c r="E12" s="3" t="s">
        <v>21</v>
      </c>
      <c r="F12" s="28" t="s">
        <v>22</v>
      </c>
      <c r="G12" s="28" t="s">
        <v>23</v>
      </c>
      <c r="H12" s="28" t="s">
        <v>24</v>
      </c>
      <c r="I12" s="28" t="s">
        <v>25</v>
      </c>
      <c r="J12" s="28" t="s">
        <v>26</v>
      </c>
      <c r="K12" s="28" t="s">
        <v>27</v>
      </c>
      <c r="L12" s="28" t="s">
        <v>28</v>
      </c>
      <c r="M12" s="28" t="s">
        <v>29</v>
      </c>
      <c r="N12" s="28" t="s">
        <v>30</v>
      </c>
      <c r="O12" s="28" t="s">
        <v>31</v>
      </c>
      <c r="P12" s="28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4" t="s">
        <v>37</v>
      </c>
      <c r="V12" s="4" t="s">
        <v>38</v>
      </c>
      <c r="W12" s="4" t="s">
        <v>39</v>
      </c>
      <c r="X12" s="4" t="s">
        <v>40</v>
      </c>
      <c r="Y12" s="4" t="s">
        <v>41</v>
      </c>
      <c r="Z12" s="5" t="s">
        <v>37</v>
      </c>
      <c r="AA12" s="5" t="s">
        <v>38</v>
      </c>
      <c r="AB12" s="5" t="s">
        <v>39</v>
      </c>
      <c r="AC12" s="5" t="s">
        <v>40</v>
      </c>
      <c r="AD12" s="5" t="s">
        <v>41</v>
      </c>
      <c r="AE12" s="6" t="s">
        <v>37</v>
      </c>
      <c r="AF12" s="6" t="s">
        <v>38</v>
      </c>
      <c r="AG12" s="6" t="s">
        <v>39</v>
      </c>
      <c r="AH12" s="6" t="s">
        <v>40</v>
      </c>
      <c r="AI12" s="6" t="s">
        <v>41</v>
      </c>
      <c r="AJ12" s="7" t="s">
        <v>37</v>
      </c>
      <c r="AK12" s="7" t="s">
        <v>38</v>
      </c>
      <c r="AL12" s="7" t="s">
        <v>39</v>
      </c>
      <c r="AM12" s="7" t="s">
        <v>40</v>
      </c>
      <c r="AN12" s="7" t="s">
        <v>41</v>
      </c>
      <c r="AO12" s="8" t="s">
        <v>37</v>
      </c>
      <c r="AP12" s="8" t="s">
        <v>38</v>
      </c>
      <c r="AQ12" s="8" t="s">
        <v>39</v>
      </c>
      <c r="AR12" s="8" t="s">
        <v>42</v>
      </c>
    </row>
    <row r="13" spans="1:44" s="11" customFormat="1" ht="105" x14ac:dyDescent="0.25">
      <c r="A13" s="9">
        <v>7</v>
      </c>
      <c r="B13" s="9" t="s">
        <v>64</v>
      </c>
      <c r="C13" s="41">
        <v>1</v>
      </c>
      <c r="D13" s="38" t="s">
        <v>87</v>
      </c>
      <c r="E13" s="9" t="s">
        <v>56</v>
      </c>
      <c r="F13" s="38" t="s">
        <v>65</v>
      </c>
      <c r="G13" s="38" t="s">
        <v>66</v>
      </c>
      <c r="H13" s="40">
        <v>12</v>
      </c>
      <c r="I13" s="9" t="s">
        <v>49</v>
      </c>
      <c r="J13" s="38" t="s">
        <v>67</v>
      </c>
      <c r="K13" s="39">
        <v>2</v>
      </c>
      <c r="L13" s="39">
        <v>2</v>
      </c>
      <c r="M13" s="39">
        <v>2</v>
      </c>
      <c r="N13" s="39">
        <v>2</v>
      </c>
      <c r="O13" s="36">
        <f>SUM(K13:N13)</f>
        <v>8</v>
      </c>
      <c r="P13" s="9" t="s">
        <v>50</v>
      </c>
      <c r="Q13" s="38" t="s">
        <v>65</v>
      </c>
      <c r="R13" s="38" t="s">
        <v>68</v>
      </c>
      <c r="S13" s="38" t="s">
        <v>69</v>
      </c>
      <c r="T13" s="38" t="s">
        <v>70</v>
      </c>
      <c r="U13" s="36">
        <f>K13</f>
        <v>2</v>
      </c>
      <c r="V13" s="23"/>
      <c r="W13" s="37">
        <f>IF(V13/U13&gt;100%,100%,V13/U13)</f>
        <v>0</v>
      </c>
      <c r="X13" s="9"/>
      <c r="Y13" s="9"/>
      <c r="Z13" s="36">
        <f>L13</f>
        <v>2</v>
      </c>
      <c r="AA13" s="23"/>
      <c r="AB13" s="37">
        <f>IF(AA13/Z13&gt;100%,100%,AA13/Z13)</f>
        <v>0</v>
      </c>
      <c r="AC13" s="9"/>
      <c r="AD13" s="9"/>
      <c r="AE13" s="36">
        <f>M13</f>
        <v>2</v>
      </c>
      <c r="AF13" s="23"/>
      <c r="AG13" s="37">
        <f>IF(AF13/AE13&gt;100%,100%,AF13/AE13)</f>
        <v>0</v>
      </c>
      <c r="AH13" s="9"/>
      <c r="AI13" s="9"/>
      <c r="AJ13" s="36">
        <f>N13</f>
        <v>2</v>
      </c>
      <c r="AK13" s="23"/>
      <c r="AL13" s="37">
        <f>IF(AK13/AJ13&gt;100%,100%,AK13/AJ13)</f>
        <v>0</v>
      </c>
      <c r="AM13" s="9"/>
      <c r="AN13" s="9"/>
      <c r="AO13" s="36">
        <f>O13</f>
        <v>8</v>
      </c>
      <c r="AP13" s="23"/>
      <c r="AQ13" s="37">
        <f>IF(AP13/AO13&gt;100%,100%,AP13/AO13)</f>
        <v>0</v>
      </c>
      <c r="AR13" s="9"/>
    </row>
    <row r="14" spans="1:44" s="49" customFormat="1" ht="105" x14ac:dyDescent="0.25">
      <c r="A14" s="43">
        <v>7</v>
      </c>
      <c r="B14" s="43" t="s">
        <v>64</v>
      </c>
      <c r="C14" s="44">
        <v>2</v>
      </c>
      <c r="D14" s="38" t="s">
        <v>85</v>
      </c>
      <c r="E14" s="43" t="s">
        <v>56</v>
      </c>
      <c r="F14" s="38" t="s">
        <v>72</v>
      </c>
      <c r="G14" s="38" t="s">
        <v>90</v>
      </c>
      <c r="H14" s="43">
        <v>800</v>
      </c>
      <c r="I14" s="43" t="s">
        <v>49</v>
      </c>
      <c r="J14" s="38" t="s">
        <v>72</v>
      </c>
      <c r="K14" s="45">
        <v>150</v>
      </c>
      <c r="L14" s="45">
        <v>223</v>
      </c>
      <c r="M14" s="45">
        <v>223</v>
      </c>
      <c r="N14" s="45">
        <v>224</v>
      </c>
      <c r="O14" s="46">
        <f>SUM(K14:N14)</f>
        <v>820</v>
      </c>
      <c r="P14" s="43" t="s">
        <v>50</v>
      </c>
      <c r="Q14" s="38" t="s">
        <v>79</v>
      </c>
      <c r="R14" s="38" t="s">
        <v>80</v>
      </c>
      <c r="S14" s="38" t="s">
        <v>69</v>
      </c>
      <c r="T14" s="38" t="s">
        <v>81</v>
      </c>
      <c r="U14" s="46">
        <f t="shared" ref="U14:U16" si="0">K14</f>
        <v>150</v>
      </c>
      <c r="V14" s="47"/>
      <c r="W14" s="48">
        <f t="shared" ref="W14:W16" si="1">IF(V14/U14&gt;100%,100%,V14/U14)</f>
        <v>0</v>
      </c>
      <c r="X14" s="43"/>
      <c r="Y14" s="43"/>
      <c r="Z14" s="46">
        <f t="shared" ref="Z14:Z16" si="2">L14</f>
        <v>223</v>
      </c>
      <c r="AA14" s="47"/>
      <c r="AB14" s="48">
        <f t="shared" ref="AB14:AB16" si="3">IF(AA14/Z14&gt;100%,100%,AA14/Z14)</f>
        <v>0</v>
      </c>
      <c r="AC14" s="43"/>
      <c r="AD14" s="43"/>
      <c r="AE14" s="46">
        <f t="shared" ref="AE14:AE16" si="4">M14</f>
        <v>223</v>
      </c>
      <c r="AF14" s="47"/>
      <c r="AG14" s="48">
        <f t="shared" ref="AG14:AG16" si="5">IF(AF14/AE14&gt;100%,100%,AF14/AE14)</f>
        <v>0</v>
      </c>
      <c r="AH14" s="43"/>
      <c r="AI14" s="43"/>
      <c r="AJ14" s="46">
        <f t="shared" ref="AJ14:AJ16" si="6">N14</f>
        <v>224</v>
      </c>
      <c r="AK14" s="47"/>
      <c r="AL14" s="48">
        <f t="shared" ref="AL14:AL16" si="7">IF(AK14/AJ14&gt;100%,100%,AK14/AJ14)</f>
        <v>0</v>
      </c>
      <c r="AM14" s="43"/>
      <c r="AN14" s="43"/>
      <c r="AO14" s="46">
        <f t="shared" ref="AO14:AO16" si="8">O14</f>
        <v>820</v>
      </c>
      <c r="AP14" s="47"/>
      <c r="AQ14" s="48">
        <f t="shared" ref="AQ14:AQ16" si="9">IF(AP14/AO14&gt;100%,100%,AP14/AO14)</f>
        <v>0</v>
      </c>
      <c r="AR14" s="43"/>
    </row>
    <row r="15" spans="1:44" s="11" customFormat="1" ht="105" x14ac:dyDescent="0.25">
      <c r="A15" s="9">
        <v>7</v>
      </c>
      <c r="B15" s="9" t="s">
        <v>64</v>
      </c>
      <c r="C15" s="41">
        <v>3</v>
      </c>
      <c r="D15" s="38" t="s">
        <v>86</v>
      </c>
      <c r="E15" s="9" t="s">
        <v>56</v>
      </c>
      <c r="F15" s="38" t="s">
        <v>73</v>
      </c>
      <c r="G15" s="38" t="s">
        <v>75</v>
      </c>
      <c r="H15" s="9">
        <v>10</v>
      </c>
      <c r="I15" s="9" t="s">
        <v>49</v>
      </c>
      <c r="J15" s="38" t="s">
        <v>77</v>
      </c>
      <c r="K15" s="40">
        <v>1</v>
      </c>
      <c r="L15" s="40">
        <v>2</v>
      </c>
      <c r="M15" s="40">
        <v>2</v>
      </c>
      <c r="N15" s="40">
        <v>1</v>
      </c>
      <c r="O15" s="36">
        <f>SUM(K15:N15)</f>
        <v>6</v>
      </c>
      <c r="P15" s="9" t="s">
        <v>50</v>
      </c>
      <c r="Q15" s="38" t="s">
        <v>82</v>
      </c>
      <c r="R15" s="38" t="s">
        <v>88</v>
      </c>
      <c r="S15" s="38" t="s">
        <v>69</v>
      </c>
      <c r="T15" s="42" t="s">
        <v>89</v>
      </c>
      <c r="U15" s="36">
        <f t="shared" si="0"/>
        <v>1</v>
      </c>
      <c r="V15" s="23"/>
      <c r="W15" s="37">
        <f t="shared" si="1"/>
        <v>0</v>
      </c>
      <c r="X15" s="9"/>
      <c r="Y15" s="9"/>
      <c r="Z15" s="36">
        <f t="shared" si="2"/>
        <v>2</v>
      </c>
      <c r="AA15" s="23"/>
      <c r="AB15" s="37">
        <f t="shared" si="3"/>
        <v>0</v>
      </c>
      <c r="AC15" s="9"/>
      <c r="AD15" s="9"/>
      <c r="AE15" s="36">
        <f t="shared" si="4"/>
        <v>2</v>
      </c>
      <c r="AF15" s="23"/>
      <c r="AG15" s="37">
        <f t="shared" si="5"/>
        <v>0</v>
      </c>
      <c r="AH15" s="9"/>
      <c r="AI15" s="9"/>
      <c r="AJ15" s="36">
        <f t="shared" si="6"/>
        <v>1</v>
      </c>
      <c r="AK15" s="23"/>
      <c r="AL15" s="37">
        <f t="shared" si="7"/>
        <v>0</v>
      </c>
      <c r="AM15" s="9"/>
      <c r="AN15" s="9"/>
      <c r="AO15" s="36">
        <f t="shared" si="8"/>
        <v>6</v>
      </c>
      <c r="AP15" s="23"/>
      <c r="AQ15" s="37">
        <f t="shared" si="9"/>
        <v>0</v>
      </c>
      <c r="AR15" s="9"/>
    </row>
    <row r="16" spans="1:44" s="11" customFormat="1" ht="105" x14ac:dyDescent="0.25">
      <c r="A16" s="9">
        <v>7</v>
      </c>
      <c r="B16" s="9" t="s">
        <v>64</v>
      </c>
      <c r="C16" s="41">
        <v>4</v>
      </c>
      <c r="D16" s="38" t="s">
        <v>71</v>
      </c>
      <c r="E16" s="9" t="s">
        <v>56</v>
      </c>
      <c r="F16" s="38" t="s">
        <v>74</v>
      </c>
      <c r="G16" s="38" t="s">
        <v>76</v>
      </c>
      <c r="H16" s="40">
        <v>800</v>
      </c>
      <c r="I16" s="9" t="s">
        <v>49</v>
      </c>
      <c r="J16" s="38" t="s">
        <v>78</v>
      </c>
      <c r="K16" s="40">
        <v>150</v>
      </c>
      <c r="L16" s="40">
        <v>223</v>
      </c>
      <c r="M16" s="40">
        <v>223</v>
      </c>
      <c r="N16" s="40">
        <v>224</v>
      </c>
      <c r="O16" s="36">
        <f>SUM(K16:N16)</f>
        <v>820</v>
      </c>
      <c r="P16" s="9" t="s">
        <v>50</v>
      </c>
      <c r="Q16" s="38" t="s">
        <v>83</v>
      </c>
      <c r="R16" s="38" t="s">
        <v>80</v>
      </c>
      <c r="S16" s="38" t="s">
        <v>69</v>
      </c>
      <c r="T16" s="38" t="s">
        <v>81</v>
      </c>
      <c r="U16" s="36">
        <f t="shared" si="0"/>
        <v>150</v>
      </c>
      <c r="V16" s="23"/>
      <c r="W16" s="37">
        <f t="shared" si="1"/>
        <v>0</v>
      </c>
      <c r="X16" s="9"/>
      <c r="Y16" s="9"/>
      <c r="Z16" s="36">
        <f t="shared" si="2"/>
        <v>223</v>
      </c>
      <c r="AA16" s="23"/>
      <c r="AB16" s="37">
        <f t="shared" si="3"/>
        <v>0</v>
      </c>
      <c r="AC16" s="9"/>
      <c r="AD16" s="9"/>
      <c r="AE16" s="36">
        <f t="shared" si="4"/>
        <v>223</v>
      </c>
      <c r="AF16" s="23"/>
      <c r="AG16" s="37">
        <f t="shared" si="5"/>
        <v>0</v>
      </c>
      <c r="AH16" s="9"/>
      <c r="AI16" s="9"/>
      <c r="AJ16" s="36">
        <f t="shared" si="6"/>
        <v>224</v>
      </c>
      <c r="AK16" s="23"/>
      <c r="AL16" s="37">
        <f t="shared" si="7"/>
        <v>0</v>
      </c>
      <c r="AM16" s="9"/>
      <c r="AN16" s="9"/>
      <c r="AO16" s="36">
        <f t="shared" si="8"/>
        <v>820</v>
      </c>
      <c r="AP16" s="23"/>
      <c r="AQ16" s="37">
        <f t="shared" si="9"/>
        <v>0</v>
      </c>
      <c r="AR16" s="9"/>
    </row>
    <row r="17" spans="1:44" s="13" customFormat="1" ht="15.75" x14ac:dyDescent="0.25">
      <c r="A17" s="18"/>
      <c r="B17" s="18"/>
      <c r="C17" s="18"/>
      <c r="D17" s="21" t="s">
        <v>43</v>
      </c>
      <c r="E17" s="18"/>
      <c r="F17" s="18"/>
      <c r="G17" s="18"/>
      <c r="H17" s="18"/>
      <c r="I17" s="18"/>
      <c r="J17" s="18"/>
      <c r="K17" s="22"/>
      <c r="L17" s="22"/>
      <c r="M17" s="22"/>
      <c r="N17" s="22"/>
      <c r="O17" s="22"/>
      <c r="P17" s="18"/>
      <c r="Q17" s="18"/>
      <c r="R17" s="18"/>
      <c r="S17" s="18"/>
      <c r="T17" s="18"/>
      <c r="U17" s="22"/>
      <c r="V17" s="22"/>
      <c r="W17" s="22">
        <f>AVERAGE(W13:W16)*80%</f>
        <v>0</v>
      </c>
      <c r="X17" s="18"/>
      <c r="Y17" s="18"/>
      <c r="Z17" s="22"/>
      <c r="AA17" s="22"/>
      <c r="AB17" s="22">
        <f>AVERAGE(AB13:AB16)*80%</f>
        <v>0</v>
      </c>
      <c r="AC17" s="18"/>
      <c r="AD17" s="18"/>
      <c r="AE17" s="22"/>
      <c r="AF17" s="22"/>
      <c r="AG17" s="22">
        <f>AVERAGE(AG13:AG16)*80%</f>
        <v>0</v>
      </c>
      <c r="AH17" s="18"/>
      <c r="AI17" s="18"/>
      <c r="AJ17" s="22"/>
      <c r="AK17" s="22"/>
      <c r="AL17" s="22">
        <f>AVERAGE(AL13:AL16)*80%</f>
        <v>0</v>
      </c>
      <c r="AM17" s="18"/>
      <c r="AN17" s="18"/>
      <c r="AO17" s="24"/>
      <c r="AP17" s="24"/>
      <c r="AQ17" s="22">
        <f>AVERAGE(AQ13:AQ16)*80%</f>
        <v>0</v>
      </c>
      <c r="AR17" s="18"/>
    </row>
    <row r="18" spans="1:44" s="59" customFormat="1" ht="105" x14ac:dyDescent="0.25">
      <c r="A18" s="50">
        <v>7</v>
      </c>
      <c r="B18" s="51" t="s">
        <v>64</v>
      </c>
      <c r="C18" s="50" t="s">
        <v>91</v>
      </c>
      <c r="D18" s="51" t="s">
        <v>92</v>
      </c>
      <c r="E18" s="51" t="s">
        <v>60</v>
      </c>
      <c r="F18" s="51" t="s">
        <v>93</v>
      </c>
      <c r="G18" s="51" t="s">
        <v>94</v>
      </c>
      <c r="H18" s="64">
        <v>0.8</v>
      </c>
      <c r="I18" s="51" t="s">
        <v>61</v>
      </c>
      <c r="J18" s="52" t="s">
        <v>95</v>
      </c>
      <c r="K18" s="53" t="s">
        <v>96</v>
      </c>
      <c r="L18" s="53">
        <v>0.8</v>
      </c>
      <c r="M18" s="53" t="s">
        <v>96</v>
      </c>
      <c r="N18" s="53">
        <v>0.8</v>
      </c>
      <c r="O18" s="53">
        <f>AVERAGE(L18,N18)</f>
        <v>0.8</v>
      </c>
      <c r="P18" s="54" t="s">
        <v>50</v>
      </c>
      <c r="Q18" s="51" t="s">
        <v>97</v>
      </c>
      <c r="R18" s="51" t="s">
        <v>97</v>
      </c>
      <c r="S18" s="51" t="s">
        <v>98</v>
      </c>
      <c r="T18" s="55" t="s">
        <v>99</v>
      </c>
      <c r="U18" s="56" t="str">
        <f>K18</f>
        <v>No programada</v>
      </c>
      <c r="V18" s="12"/>
      <c r="W18" s="57" t="e">
        <f t="shared" ref="W18:W20" si="10">IF(V18/U18&gt;100%,100%,V18/U18)</f>
        <v>#VALUE!</v>
      </c>
      <c r="X18" s="12"/>
      <c r="Y18" s="12"/>
      <c r="Z18" s="58">
        <f>L18</f>
        <v>0.8</v>
      </c>
      <c r="AA18" s="12"/>
      <c r="AB18" s="57">
        <f t="shared" ref="AB18:AB20" si="11">IF(AA18/Z18&gt;100%,100%,AA18/Z18)</f>
        <v>0</v>
      </c>
      <c r="AC18" s="12"/>
      <c r="AD18" s="12"/>
      <c r="AE18" s="58" t="str">
        <f>M18</f>
        <v>No programada</v>
      </c>
      <c r="AF18" s="12"/>
      <c r="AG18" s="57" t="e">
        <f t="shared" ref="AG18:AG20" si="12">IF(AF18/AE18&gt;100%,100%,AF18/AE18)</f>
        <v>#VALUE!</v>
      </c>
      <c r="AH18" s="12"/>
      <c r="AI18" s="12"/>
      <c r="AJ18" s="58">
        <f>N18</f>
        <v>0.8</v>
      </c>
      <c r="AK18" s="12"/>
      <c r="AL18" s="57">
        <f t="shared" ref="AL18:AL20" si="13">IF(AK18/AJ18&gt;100%,100%,AK18/AJ18)</f>
        <v>0</v>
      </c>
      <c r="AM18" s="12"/>
      <c r="AN18" s="12"/>
      <c r="AO18" s="56">
        <f t="shared" ref="AO18:AO20" si="14">O18</f>
        <v>0.8</v>
      </c>
      <c r="AP18" s="25"/>
      <c r="AQ18" s="57">
        <f t="shared" ref="AQ18:AQ20" si="15">IF(AP18/AO18&gt;100%,100%,AP18/AO18)</f>
        <v>0</v>
      </c>
      <c r="AR18" s="12"/>
    </row>
    <row r="19" spans="1:44" s="59" customFormat="1" ht="105" x14ac:dyDescent="0.25">
      <c r="A19" s="60">
        <v>7</v>
      </c>
      <c r="B19" s="54" t="s">
        <v>64</v>
      </c>
      <c r="C19" s="60" t="s">
        <v>100</v>
      </c>
      <c r="D19" s="54" t="s">
        <v>101</v>
      </c>
      <c r="E19" s="54" t="s">
        <v>60</v>
      </c>
      <c r="F19" s="54" t="s">
        <v>102</v>
      </c>
      <c r="G19" s="54" t="s">
        <v>103</v>
      </c>
      <c r="H19" s="64">
        <v>1</v>
      </c>
      <c r="I19" s="54" t="s">
        <v>49</v>
      </c>
      <c r="J19" s="61" t="s">
        <v>104</v>
      </c>
      <c r="K19" s="62">
        <v>0.25</v>
      </c>
      <c r="L19" s="62">
        <v>0.25</v>
      </c>
      <c r="M19" s="62">
        <v>0.25</v>
      </c>
      <c r="N19" s="62">
        <v>0.25</v>
      </c>
      <c r="O19" s="62">
        <f>SUM(K19:N19)</f>
        <v>1</v>
      </c>
      <c r="P19" s="54" t="s">
        <v>50</v>
      </c>
      <c r="Q19" s="54" t="s">
        <v>105</v>
      </c>
      <c r="R19" s="54" t="s">
        <v>105</v>
      </c>
      <c r="S19" s="51" t="s">
        <v>98</v>
      </c>
      <c r="T19" s="63" t="s">
        <v>106</v>
      </c>
      <c r="U19" s="58">
        <f t="shared" ref="U19:U20" si="16">K19</f>
        <v>0.25</v>
      </c>
      <c r="V19" s="12"/>
      <c r="W19" s="57">
        <f t="shared" si="10"/>
        <v>0</v>
      </c>
      <c r="X19" s="12"/>
      <c r="Y19" s="12"/>
      <c r="Z19" s="58">
        <f t="shared" ref="Z19:Z20" si="17">L19</f>
        <v>0.25</v>
      </c>
      <c r="AA19" s="12"/>
      <c r="AB19" s="57">
        <f t="shared" si="11"/>
        <v>0</v>
      </c>
      <c r="AC19" s="12"/>
      <c r="AD19" s="12"/>
      <c r="AE19" s="58">
        <f t="shared" ref="AE19:AE20" si="18">M19</f>
        <v>0.25</v>
      </c>
      <c r="AF19" s="12"/>
      <c r="AG19" s="57">
        <f t="shared" si="12"/>
        <v>0</v>
      </c>
      <c r="AH19" s="12"/>
      <c r="AI19" s="12"/>
      <c r="AJ19" s="58">
        <f t="shared" ref="AJ19:AJ20" si="19">N19</f>
        <v>0.25</v>
      </c>
      <c r="AK19" s="12"/>
      <c r="AL19" s="57">
        <f t="shared" si="13"/>
        <v>0</v>
      </c>
      <c r="AM19" s="12"/>
      <c r="AN19" s="12"/>
      <c r="AO19" s="56">
        <f t="shared" si="14"/>
        <v>1</v>
      </c>
      <c r="AP19" s="25"/>
      <c r="AQ19" s="57">
        <f t="shared" si="15"/>
        <v>0</v>
      </c>
      <c r="AR19" s="12"/>
    </row>
    <row r="20" spans="1:44" s="59" customFormat="1" ht="105" x14ac:dyDescent="0.25">
      <c r="A20" s="60">
        <v>7</v>
      </c>
      <c r="B20" s="54" t="s">
        <v>64</v>
      </c>
      <c r="C20" s="60" t="s">
        <v>107</v>
      </c>
      <c r="D20" s="54" t="s">
        <v>108</v>
      </c>
      <c r="E20" s="54" t="s">
        <v>60</v>
      </c>
      <c r="F20" s="54" t="s">
        <v>109</v>
      </c>
      <c r="G20" s="54" t="s">
        <v>110</v>
      </c>
      <c r="H20" s="64">
        <v>1</v>
      </c>
      <c r="I20" s="54" t="s">
        <v>49</v>
      </c>
      <c r="J20" s="61" t="s">
        <v>111</v>
      </c>
      <c r="K20" s="62" t="s">
        <v>96</v>
      </c>
      <c r="L20" s="62">
        <v>1</v>
      </c>
      <c r="M20" s="62" t="s">
        <v>96</v>
      </c>
      <c r="N20" s="62">
        <v>1</v>
      </c>
      <c r="O20" s="62">
        <f>AVERAGE(L20,M20)</f>
        <v>1</v>
      </c>
      <c r="P20" s="54" t="s">
        <v>50</v>
      </c>
      <c r="Q20" s="54" t="s">
        <v>112</v>
      </c>
      <c r="R20" s="54" t="s">
        <v>113</v>
      </c>
      <c r="S20" s="51" t="s">
        <v>98</v>
      </c>
      <c r="T20" s="63" t="s">
        <v>114</v>
      </c>
      <c r="U20" s="56" t="str">
        <f t="shared" si="16"/>
        <v>No programada</v>
      </c>
      <c r="V20" s="12"/>
      <c r="W20" s="57" t="e">
        <f t="shared" si="10"/>
        <v>#VALUE!</v>
      </c>
      <c r="X20" s="12"/>
      <c r="Y20" s="12"/>
      <c r="Z20" s="58">
        <f t="shared" si="17"/>
        <v>1</v>
      </c>
      <c r="AA20" s="12"/>
      <c r="AB20" s="57">
        <f t="shared" si="11"/>
        <v>0</v>
      </c>
      <c r="AC20" s="12"/>
      <c r="AD20" s="12"/>
      <c r="AE20" s="58" t="str">
        <f t="shared" si="18"/>
        <v>No programada</v>
      </c>
      <c r="AF20" s="12"/>
      <c r="AG20" s="57" t="e">
        <f t="shared" si="12"/>
        <v>#VALUE!</v>
      </c>
      <c r="AH20" s="12"/>
      <c r="AI20" s="12"/>
      <c r="AJ20" s="58">
        <f t="shared" si="19"/>
        <v>1</v>
      </c>
      <c r="AK20" s="12"/>
      <c r="AL20" s="57">
        <f t="shared" si="13"/>
        <v>0</v>
      </c>
      <c r="AM20" s="12"/>
      <c r="AN20" s="12"/>
      <c r="AO20" s="56">
        <f t="shared" si="14"/>
        <v>1</v>
      </c>
      <c r="AP20" s="25"/>
      <c r="AQ20" s="57">
        <f t="shared" si="15"/>
        <v>0</v>
      </c>
      <c r="AR20" s="12"/>
    </row>
    <row r="21" spans="1:44" s="13" customFormat="1" ht="15.75" x14ac:dyDescent="0.25">
      <c r="A21" s="18"/>
      <c r="B21" s="18"/>
      <c r="C21" s="18"/>
      <c r="D21" s="19" t="s">
        <v>44</v>
      </c>
      <c r="E21" s="19"/>
      <c r="F21" s="19"/>
      <c r="G21" s="19"/>
      <c r="H21" s="19"/>
      <c r="I21" s="19"/>
      <c r="J21" s="19"/>
      <c r="K21" s="20"/>
      <c r="L21" s="20"/>
      <c r="M21" s="20"/>
      <c r="N21" s="20"/>
      <c r="O21" s="20"/>
      <c r="P21" s="19"/>
      <c r="Q21" s="18"/>
      <c r="R21" s="18"/>
      <c r="S21" s="18"/>
      <c r="T21" s="18"/>
      <c r="U21" s="20"/>
      <c r="V21" s="34"/>
      <c r="W21" s="22" t="e">
        <f>AVERAGE(W18:W20)*20%</f>
        <v>#VALUE!</v>
      </c>
      <c r="X21" s="18"/>
      <c r="Y21" s="18"/>
      <c r="Z21" s="20"/>
      <c r="AA21" s="20"/>
      <c r="AB21" s="34">
        <f>AVERAGE(AB18:AB20)*20%</f>
        <v>0</v>
      </c>
      <c r="AC21" s="18"/>
      <c r="AD21" s="18"/>
      <c r="AE21" s="20"/>
      <c r="AF21" s="20"/>
      <c r="AG21" s="34" t="e">
        <f>AVERAGE(AG18:AG20)*20%</f>
        <v>#VALUE!</v>
      </c>
      <c r="AH21" s="18"/>
      <c r="AI21" s="18"/>
      <c r="AJ21" s="20"/>
      <c r="AK21" s="20"/>
      <c r="AL21" s="34">
        <f>AVERAGE(AL18:AL20)*20%</f>
        <v>0</v>
      </c>
      <c r="AM21" s="18"/>
      <c r="AN21" s="18"/>
      <c r="AO21" s="26"/>
      <c r="AP21" s="26"/>
      <c r="AQ21" s="34">
        <f>AVERAGE(AQ18:AQ20)*20%</f>
        <v>0</v>
      </c>
      <c r="AR21" s="18"/>
    </row>
    <row r="22" spans="1:44" s="17" customFormat="1" ht="18.75" x14ac:dyDescent="0.3">
      <c r="A22" s="14"/>
      <c r="B22" s="14"/>
      <c r="C22" s="14"/>
      <c r="D22" s="15" t="s">
        <v>45</v>
      </c>
      <c r="E22" s="14"/>
      <c r="F22" s="14"/>
      <c r="G22" s="14"/>
      <c r="H22" s="14"/>
      <c r="I22" s="14"/>
      <c r="J22" s="14"/>
      <c r="K22" s="16"/>
      <c r="L22" s="16"/>
      <c r="M22" s="16"/>
      <c r="N22" s="16"/>
      <c r="O22" s="16"/>
      <c r="P22" s="14"/>
      <c r="Q22" s="14"/>
      <c r="R22" s="14"/>
      <c r="S22" s="14"/>
      <c r="T22" s="14"/>
      <c r="U22" s="16"/>
      <c r="V22" s="35"/>
      <c r="W22" s="35" t="e">
        <f>W17+W21</f>
        <v>#VALUE!</v>
      </c>
      <c r="X22" s="14"/>
      <c r="Y22" s="14"/>
      <c r="Z22" s="16"/>
      <c r="AA22" s="16"/>
      <c r="AB22" s="35">
        <f>AB17+AB21</f>
        <v>0</v>
      </c>
      <c r="AC22" s="14"/>
      <c r="AD22" s="14"/>
      <c r="AE22" s="16"/>
      <c r="AF22" s="16"/>
      <c r="AG22" s="35" t="e">
        <f>AG17+AG21</f>
        <v>#VALUE!</v>
      </c>
      <c r="AH22" s="14"/>
      <c r="AI22" s="14"/>
      <c r="AJ22" s="16"/>
      <c r="AK22" s="16"/>
      <c r="AL22" s="35">
        <f>AL17+AL21</f>
        <v>0</v>
      </c>
      <c r="AM22" s="14"/>
      <c r="AN22" s="14"/>
      <c r="AO22" s="27"/>
      <c r="AP22" s="27"/>
      <c r="AQ22" s="35">
        <f>AQ17+AQ21</f>
        <v>0</v>
      </c>
      <c r="AR22" s="14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Hoja1!$B$2:$B$8</xm:f>
          </x14:formula1>
          <xm:sqref>B13:B16</xm:sqref>
        </x14:dataValidation>
        <x14:dataValidation type="list" allowBlank="1" showInputMessage="1" showErrorMessage="1" error="Escriba un texto " promptTitle="Cualquier contenido" xr:uid="{00000000-0002-0000-0000-000001000000}">
          <x14:formula1>
            <xm:f>Hoja1!$C$2:$C$5</xm:f>
          </x14:formula1>
          <xm:sqref>E13:E16</xm:sqref>
        </x14:dataValidation>
        <x14:dataValidation type="list" allowBlank="1" showInputMessage="1" showErrorMessage="1" xr:uid="{00000000-0002-0000-0000-000002000000}">
          <x14:formula1>
            <xm:f>Hoja1!$D$2:$D$5</xm:f>
          </x14:formula1>
          <xm:sqref>I13:I16</xm:sqref>
        </x14:dataValidation>
        <x14:dataValidation type="list" allowBlank="1" showInputMessage="1" showErrorMessage="1" xr:uid="{00000000-0002-0000-0000-000003000000}">
          <x14:formula1>
            <xm:f>Hoja1!$E$2:$E$4</xm:f>
          </x14:formula1>
          <xm:sqref>P13:P16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31" t="s">
        <v>17</v>
      </c>
      <c r="B1" s="30" t="s">
        <v>46</v>
      </c>
      <c r="C1" s="30" t="s">
        <v>21</v>
      </c>
      <c r="D1" s="3" t="s">
        <v>25</v>
      </c>
      <c r="E1" s="28" t="s">
        <v>32</v>
      </c>
    </row>
    <row r="2" spans="1:5" x14ac:dyDescent="0.25">
      <c r="A2" s="32">
        <v>1</v>
      </c>
      <c r="B2" s="32" t="s">
        <v>47</v>
      </c>
      <c r="C2" s="32" t="s">
        <v>48</v>
      </c>
      <c r="D2" s="32" t="s">
        <v>49</v>
      </c>
      <c r="E2" s="32" t="s">
        <v>50</v>
      </c>
    </row>
    <row r="3" spans="1:5" x14ac:dyDescent="0.25">
      <c r="A3" s="32">
        <v>2</v>
      </c>
      <c r="B3" s="32" t="s">
        <v>51</v>
      </c>
      <c r="C3" s="32" t="s">
        <v>52</v>
      </c>
      <c r="D3" s="32" t="s">
        <v>53</v>
      </c>
      <c r="E3" s="32" t="s">
        <v>54</v>
      </c>
    </row>
    <row r="4" spans="1:5" x14ac:dyDescent="0.25">
      <c r="A4" s="32">
        <v>3</v>
      </c>
      <c r="B4" s="32" t="s">
        <v>55</v>
      </c>
      <c r="C4" s="32" t="s">
        <v>56</v>
      </c>
      <c r="D4" s="32" t="s">
        <v>57</v>
      </c>
      <c r="E4" s="32" t="s">
        <v>58</v>
      </c>
    </row>
    <row r="5" spans="1:5" x14ac:dyDescent="0.25">
      <c r="A5" s="32">
        <v>4</v>
      </c>
      <c r="B5" s="32" t="s">
        <v>59</v>
      </c>
      <c r="C5" s="32" t="s">
        <v>60</v>
      </c>
      <c r="D5" s="32" t="s">
        <v>61</v>
      </c>
      <c r="E5" s="32"/>
    </row>
    <row r="6" spans="1:5" x14ac:dyDescent="0.25">
      <c r="A6" s="32">
        <v>5</v>
      </c>
      <c r="B6" s="32" t="s">
        <v>62</v>
      </c>
      <c r="C6" s="32"/>
      <c r="D6" s="32"/>
      <c r="E6" s="32"/>
    </row>
    <row r="7" spans="1:5" x14ac:dyDescent="0.25">
      <c r="A7" s="32">
        <v>6</v>
      </c>
      <c r="B7" s="32" t="s">
        <v>63</v>
      </c>
      <c r="C7" s="32"/>
      <c r="D7" s="32"/>
      <c r="E7" s="32"/>
    </row>
    <row r="8" spans="1:5" x14ac:dyDescent="0.25">
      <c r="A8" s="32">
        <v>7</v>
      </c>
      <c r="B8" s="32" t="s">
        <v>64</v>
      </c>
      <c r="C8" s="32"/>
      <c r="D8" s="32"/>
      <c r="E8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2022-01-18T20:39:27Z</dcterms:modified>
  <cp:category/>
  <cp:contentStatus/>
</cp:coreProperties>
</file>