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16" documentId="8_{18581D15-0F1E-496A-BEC6-6DC09D3C324A}" xr6:coauthVersionLast="47" xr6:coauthVersionMax="47" xr10:uidLastSave="{5B846BB9-8436-45A4-89E6-3A0FD260440A}"/>
  <bookViews>
    <workbookView xWindow="-120" yWindow="-120" windowWidth="29040" windowHeight="15840" xr2:uid="{82425007-B10C-4B30-B14E-E133B79C6502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_xlnm._FilterDatabase" localSheetId="0" hidden="1">'PLAN DE GESTION'!$A$12:$AR$38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6" i="1" l="1"/>
  <c r="AL36" i="1" s="1"/>
  <c r="AE36" i="1"/>
  <c r="AG36" i="1" s="1"/>
  <c r="Z36" i="1"/>
  <c r="AB36" i="1" s="1"/>
  <c r="U36" i="1"/>
  <c r="W36" i="1" s="1"/>
  <c r="O36" i="1"/>
  <c r="AO36" i="1" s="1"/>
  <c r="AQ36" i="1" s="1"/>
  <c r="AJ35" i="1"/>
  <c r="AL35" i="1" s="1"/>
  <c r="AE35" i="1"/>
  <c r="AG35" i="1" s="1"/>
  <c r="Z35" i="1"/>
  <c r="AB35" i="1" s="1"/>
  <c r="U35" i="1"/>
  <c r="W35" i="1" s="1"/>
  <c r="O35" i="1"/>
  <c r="AO35" i="1" s="1"/>
  <c r="AQ35" i="1" s="1"/>
  <c r="AJ34" i="1"/>
  <c r="AL34" i="1" s="1"/>
  <c r="AE34" i="1"/>
  <c r="AG34" i="1" s="1"/>
  <c r="Z34" i="1"/>
  <c r="AB34" i="1" s="1"/>
  <c r="U34" i="1"/>
  <c r="W34" i="1" s="1"/>
  <c r="O34" i="1"/>
  <c r="AO34" i="1" s="1"/>
  <c r="AQ34" i="1" s="1"/>
  <c r="U29" i="1"/>
  <c r="AE28" i="1"/>
  <c r="AJ32" i="1"/>
  <c r="AJ31" i="1"/>
  <c r="AJ30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E32" i="1"/>
  <c r="AE31" i="1"/>
  <c r="AE30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Z32" i="1"/>
  <c r="Z31" i="1"/>
  <c r="Z30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U32" i="1"/>
  <c r="U31" i="1"/>
  <c r="U30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AO15" i="1" l="1"/>
  <c r="AQ15" i="1" s="1"/>
  <c r="AO19" i="1"/>
  <c r="AQ19" i="1" s="1"/>
  <c r="AO23" i="1"/>
  <c r="AQ23" i="1" s="1"/>
  <c r="AO26" i="1"/>
  <c r="AQ26" i="1" s="1"/>
  <c r="AO27" i="1"/>
  <c r="AQ27" i="1" s="1"/>
  <c r="AO32" i="1"/>
  <c r="AQ32" i="1" s="1"/>
  <c r="AQ37" i="1"/>
  <c r="AO28" i="1"/>
  <c r="AQ28" i="1" s="1"/>
  <c r="AO25" i="1"/>
  <c r="AQ25" i="1" s="1"/>
  <c r="AO24" i="1"/>
  <c r="AQ24" i="1" s="1"/>
  <c r="AO22" i="1"/>
  <c r="AQ22" i="1" s="1"/>
  <c r="AO21" i="1"/>
  <c r="AQ21" i="1" s="1"/>
  <c r="AO20" i="1"/>
  <c r="AQ20" i="1" s="1"/>
  <c r="AO18" i="1"/>
  <c r="AQ18" i="1" s="1"/>
  <c r="AO17" i="1"/>
  <c r="AQ17" i="1" s="1"/>
  <c r="AO16" i="1"/>
  <c r="AQ16" i="1" s="1"/>
  <c r="AO14" i="1"/>
  <c r="AQ14" i="1" s="1"/>
  <c r="AO13" i="1"/>
  <c r="AQ13" i="1" s="1"/>
  <c r="AQ33" i="1" l="1"/>
  <c r="AQ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DE3D65C4-7D6E-4DE5-90BB-22459891F0EA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2F0E26DF-E946-4615-BFBE-2278AC8995F4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<sst xmlns="http://schemas.openxmlformats.org/spreadsheetml/2006/main" count="418" uniqueCount="246">
  <si>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FOMENTO Y PROTECCIÓN DE DERECHOS HUMANOS</t>
    </r>
  </si>
  <si>
    <t>DEPENDENCIAS ASOCIADAS</t>
  </si>
  <si>
    <t>Subsecretaría para la Gobernabilidad y Garantía de Derechos
Dirección de Derechos Humanos
Subdirección de Asuntos Étnicos
Subdirección de Asuntos de Libertad Religiosa y de Conciencia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</si>
  <si>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</si>
  <si>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</si>
  <si>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</si>
  <si>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</si>
  <si>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</si>
  <si>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</si>
  <si>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</si>
  <si>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</si>
  <si>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</si>
  <si>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</si>
  <si>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</si>
  <si>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</si>
  <si>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</si>
  <si>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</si>
  <si>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</si>
  <si>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</si>
  <si>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</si>
  <si>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</si>
  <si>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</si>
  <si>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</si>
  <si>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</si>
  <si>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</si>
  <si>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</si>
  <si>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</si>
  <si>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</si>
  <si>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</si>
  <si>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</si>
  <si>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</si>
  <si>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</si>
  <si>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</si>
  <si>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</si>
  <si>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</si>
  <si>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</si>
  <si>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</si>
  <si>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</si>
  <si>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</si>
  <si>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</si>
  <si>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</si>
  <si>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</si>
  <si>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</si>
  <si>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</si>
  <si>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</si>
  <si>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Brindar atención oportuna y de calidad a los diferentes sectores poblacionales, generando relaciones de confianza y respeto por la diferencia</t>
  </si>
  <si>
    <r>
      <t>Prestar atención al 100% de la población que acuda a los espacios de atención diferenciada</t>
    </r>
    <r>
      <rPr>
        <sz val="10"/>
        <color rgb="FF00B0F0"/>
        <rFont val="Calibri Light"/>
        <family val="2"/>
        <scheme val="major"/>
      </rPr>
      <t xml:space="preserve"> </t>
    </r>
    <r>
      <rPr>
        <sz val="10"/>
        <color theme="1"/>
        <rFont val="Calibri Light"/>
        <family val="2"/>
        <scheme val="major"/>
      </rPr>
      <t>(EAD),  como respuesta a las necesidades o problemáticas de los grupos étnicos.</t>
    </r>
  </si>
  <si>
    <t>Gestión</t>
  </si>
  <si>
    <t>Porcentaje de atención a las personas que acuden a los espacios de atención diferenciada</t>
  </si>
  <si>
    <t>(# de las personas atendidas en  los espacios de atención diferenciada  / # total de las personas que acuden a los espacios de atención diferenciada)*100%</t>
  </si>
  <si>
    <t xml:space="preserve">Corte a 30 de Octubre 2021  5484 personas atendidas </t>
  </si>
  <si>
    <t>Constante</t>
  </si>
  <si>
    <t>Porcentaje de atención en los EAD*
*Este corresponde al # de atenciones realizadas en el correspondiente periodo de seguimiento</t>
  </si>
  <si>
    <t>Eficacia</t>
  </si>
  <si>
    <t>Informes de seguimiento trimestral</t>
  </si>
  <si>
    <t xml:space="preserve">Formatos que evidencian la atención de los usuarios en cada uno de los servicios que se prestan en los EAD </t>
  </si>
  <si>
    <t>Registro de información en formatos de atención.
Informes de seguimiento</t>
  </si>
  <si>
    <t>*Primer informa de seguimiento trimestral 
* Registro de información de atención</t>
  </si>
  <si>
    <t>*Segundo informa de seguimiento trimestral 
* Registro de información de atención</t>
  </si>
  <si>
    <t>*Tercer informa de seguimiento trimestral 
* Registro de información de atención</t>
  </si>
  <si>
    <t>*Cuarto informa de seguimiento trimestral 
* Registro de información de atención</t>
  </si>
  <si>
    <t>Realizar 2  Informes ejecutivos que evidencien los avances en la implementación de los Planes Integrales de Acciones Afirmativas para grupos étnicos.</t>
  </si>
  <si>
    <t>Número de Informes de avance en la  implementación de los Planes Integrales de Acciones afirmativas para grupos étnicos.</t>
  </si>
  <si>
    <t>Sumatoria  de informes de seguimiento realizados</t>
  </si>
  <si>
    <t>4 informes trimestrales 2021</t>
  </si>
  <si>
    <t>Suma</t>
  </si>
  <si>
    <t xml:space="preserve"> Informes trimestrales de avance a la implementación de los Planes Integrales de Acciones Afirmativas</t>
  </si>
  <si>
    <t xml:space="preserve"> Informes trimestrales de avance a la implementación de los PIAA, que evidencien los avances en el impacto de las acciones afirmativas,  con base en los  informes que reportan los Sectores Distritales.</t>
  </si>
  <si>
    <t>Subdirección de Asuntos Étnicos</t>
  </si>
  <si>
    <t xml:space="preserve">Informes trimestrales consolidados en archivo físico y digital. </t>
  </si>
  <si>
    <t>* Primer informe trimestral con archivos físicos y en digital</t>
  </si>
  <si>
    <t>* Segundo informe trimestral con archivos físicos y en digital</t>
  </si>
  <si>
    <t>Realizar 4 Informes del avance en la implementación del Plan de vida del Pueblo Muisca de Bosa.</t>
  </si>
  <si>
    <t xml:space="preserve">Número de Informes de avance en la  implementación del Plan de vida de la Comunidad Muisca de Bosa </t>
  </si>
  <si>
    <t>Sumatoria de informes de seguimiento realizados</t>
  </si>
  <si>
    <r>
      <rPr>
        <sz val="10"/>
        <color rgb="FF00B0F0"/>
        <rFont val="Calibri Light"/>
        <family val="2"/>
        <scheme val="major"/>
      </rPr>
      <t>I</t>
    </r>
    <r>
      <rPr>
        <sz val="10"/>
        <color indexed="8"/>
        <rFont val="Calibri Light"/>
        <family val="2"/>
        <scheme val="major"/>
      </rPr>
      <t xml:space="preserve">nformes de avance  a la implementación del Plan de vida del Pueblo Muisca de Bosa </t>
    </r>
  </si>
  <si>
    <t xml:space="preserve">Informes trimestrales de avance  a la implementación del Plan de vida del Pueblo Muisca de Bosa </t>
  </si>
  <si>
    <t xml:space="preserve"> Informes trimestrales de avance a la implementación del Plan de vidad del Pueblo Muisca de Bosa </t>
  </si>
  <si>
    <t xml:space="preserve">* Primer informe trimestral del avance de implementación del Plan de vida </t>
  </si>
  <si>
    <t xml:space="preserve">* Segundo informe trimestral del avance de implementación del Plan de vida </t>
  </si>
  <si>
    <t xml:space="preserve">* Tercer informe trimestral del avance de implementación del Plan de vida </t>
  </si>
  <si>
    <t xml:space="preserve">* Cuarto informe trimestral del avance de implementación del Plan de vida </t>
  </si>
  <si>
    <t>Realizar 4 Informes de avance de la reformulación de las políticas públicas étnicas</t>
  </si>
  <si>
    <t>Número de Informes de avance de la reformulación de las políticas públicas étnicas</t>
  </si>
  <si>
    <r>
      <rPr>
        <sz val="10"/>
        <color rgb="FF00B0F0"/>
        <rFont val="Calibri Light"/>
        <family val="2"/>
        <scheme val="major"/>
      </rPr>
      <t>I</t>
    </r>
    <r>
      <rPr>
        <sz val="10"/>
        <color indexed="8"/>
        <rFont val="Calibri Light"/>
        <family val="2"/>
        <scheme val="major"/>
      </rPr>
      <t xml:space="preserve">nformes de avance de la reformulación de las políticas públicas étnicas </t>
    </r>
  </si>
  <si>
    <t xml:space="preserve">Informes trimestrales de avance de la reformuación de las políticas públicas étnicas </t>
  </si>
  <si>
    <t xml:space="preserve"> Informes trimestrales de avance de la reformuación de las políticas públicas étnicas </t>
  </si>
  <si>
    <t>* Primer informe trimestral del avance de formulación de las políticas públicas étnicas</t>
  </si>
  <si>
    <t>* Segundo informe trimestral del avance de formulación de las políticas públicas étnicas</t>
  </si>
  <si>
    <t>* Tercer informe trimestral del avance de formulación de las políticas públicas étnicas</t>
  </si>
  <si>
    <t>Implementar estrategias de Gobierno Abierto y transparencia, haciendo uso de herramientas de las TIC para su divulgación, como parte del fortalecimiento de la relación entre la ciudadanía y el gobierno.</t>
  </si>
  <si>
    <t xml:space="preserve">Implementar el 100% de una estrategia de gestión documental del Sistema Distrital de Discapacidad de acuerdo con las funciones establecidas en el Acuerdo 505 de 2012. </t>
  </si>
  <si>
    <t>Porcentaje de implementación de la estrategia de gestión documental</t>
  </si>
  <si>
    <t xml:space="preserve">(Número de documentos almacenados en el repositorio digital del SDD / número de documentos generados en el SDD) * 100 </t>
  </si>
  <si>
    <t>N/A</t>
  </si>
  <si>
    <t xml:space="preserve">Documentos almacenados </t>
  </si>
  <si>
    <t>Reporte de la actualización del Archivo de Gestión</t>
  </si>
  <si>
    <t>Formato Único de Inventario Documental</t>
  </si>
  <si>
    <t xml:space="preserve">Subsecretaría para la Gobernabilidad y Garantía de Derechos </t>
  </si>
  <si>
    <t xml:space="preserve">Evidencia en el repositorio digital. </t>
  </si>
  <si>
    <t xml:space="preserve">Elaborar 8 informes del Sistema Distrital de Discapacidad, requeridos en la normativa Distrital y Nacional. </t>
  </si>
  <si>
    <t>Número de informes del Sistema Distrital de Discapacidad elaborados</t>
  </si>
  <si>
    <t>Sumatoria de informes del Sistema Distrital de Discapacidad elaborados</t>
  </si>
  <si>
    <t>Informes</t>
  </si>
  <si>
    <t>Informes de gestión y resultados del SDD  informe semestral de gestión y funcionamiento del CDD, informes  del funcionamiento del SDD - Resolución 3317 de 2012</t>
  </si>
  <si>
    <t>Secretaría Técnica Distrital de Discapacidad</t>
  </si>
  <si>
    <t>Fomentar la gestión del conocimiento y la innovación para agilizar la comunicación con el ciudadano, la prestación de trámites y servicios, y garantizar la toma de decisiones con base en evidencia.</t>
  </si>
  <si>
    <t>Avanzar un 20% en la elaboración de la Línea Base de Prácticas Religiosas en el Distrito Capital</t>
  </si>
  <si>
    <t>Porcentaje de avance en la elaboración de la Línea Base de Prácticas Religiosas en el Distrito Capital</t>
  </si>
  <si>
    <t>(No. De fases implementadas para la elaboración de la línea base de prácticas religiosas en el D.C. / No. de fases requeridas para la implementación de la línea base de prácticas religiosas)*100</t>
  </si>
  <si>
    <t>Creciente</t>
  </si>
  <si>
    <t>Porcentaje de avance en la elaboración de la Línea Base de Prácticas Religiosas</t>
  </si>
  <si>
    <t>Efectividad</t>
  </si>
  <si>
    <t>Informe de avance en la elaboración de la Línea Base de Prácticas Religiosas en el Distrito Capital</t>
  </si>
  <si>
    <t>Documentos de análisis
Mesas de trabajo
Informes
Aplicación de trabajo de cambio 
Valoración metodológica de variables</t>
  </si>
  <si>
    <t>Subdirección de Asuntos de Libertad Religiosa y de Conciencia</t>
  </si>
  <si>
    <t>Documento de análisis 
Mesas de trabajo
Valoración Metodológica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</si>
  <si>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</si>
  <si>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Realizar doce (12) eventos de formación, capacitación y/o sensibilización para servidores públicos, líderes religiosos y/o ciudadanía en general en relación con el ejercicio y el contenido de las libertades fundamentales de religión culto y conciencia, participación ciudadana y/o resolución de conflictos.</t>
  </si>
  <si>
    <t>No. de acciones de formación, capacitación, y/o sensibilización realizadas</t>
  </si>
  <si>
    <t>Sumatoria del No. de acciones de formación, capacitación, y/o sensibilización realizadas</t>
  </si>
  <si>
    <t>Acciones de formación, capacitación y/o sensibilización</t>
  </si>
  <si>
    <t>Informes, registros administrativos, material didáctico, documentos, registros fotográficos y/o vínculos digitales a las grabaciones y/o piezas publicitarias.</t>
  </si>
  <si>
    <t>Evento y/o Campaña de sensibilización, capacitación y/o formación.</t>
  </si>
  <si>
    <t>Aforo de la convocatoria y/o encuesta de evaluación del evento</t>
  </si>
  <si>
    <t xml:space="preserve">Realizar 320 visitas a lugares de culto en el Distrito Capital como estrategia de georeferenciación y acercamiento para la promoción y garantía del derecho a libertad de religión,  culto y conciencia </t>
  </si>
  <si>
    <t xml:space="preserve">No. de  visitas realizadas a lugares de culto en el Distrito Capital </t>
  </si>
  <si>
    <t xml:space="preserve">Sumatoria de Visitas realizadas a lugares de culto en el Distrito Capital </t>
  </si>
  <si>
    <t xml:space="preserve">Vistas realizadas </t>
  </si>
  <si>
    <t>Informe trimestral de las visitas a lugares de culto en el Distrito Capital</t>
  </si>
  <si>
    <t xml:space="preserve"> Actas de visita registros fotográficos </t>
  </si>
  <si>
    <t xml:space="preserve">* Primer informe trimestral </t>
  </si>
  <si>
    <t xml:space="preserve">* Segundo informe trimestral </t>
  </si>
  <si>
    <t xml:space="preserve">* Tercer informe trimestral </t>
  </si>
  <si>
    <t xml:space="preserve">* Cuarto informe trimestral </t>
  </si>
  <si>
    <t xml:space="preserve">Implementar el 100% de una estrategia de procesamiento de la información relativa a la promoción, difusión y educación sobre derechos humanos haciendo uso de herramientas tecnológicas. </t>
  </si>
  <si>
    <t>Retadora (de mejora)</t>
  </si>
  <si>
    <t>Porcentaje de avance en el procesamiento de la información a través del uso de tecnologías de la información.</t>
  </si>
  <si>
    <t>Porcentaje de avance en la implementación de la estrategia</t>
  </si>
  <si>
    <t>Actas de reunión
Plan de trabajo
Requerimiento necesidades DTI</t>
  </si>
  <si>
    <t>Dirección de Derechos Humanos</t>
  </si>
  <si>
    <t xml:space="preserve">Acompañar el proceso de aprobación del 100% de los planes de trabajo de Comités Local de DDHH </t>
  </si>
  <si>
    <t>Número de planes de trabajo aprobados por el comité local de DDHH</t>
  </si>
  <si>
    <t>(No. de planes de trabajo aprobados por el comité local de DDHH / No.  de planes de trabajo de Comités Locales de DDHH) X 100</t>
  </si>
  <si>
    <t>Número de planes de trabajo</t>
  </si>
  <si>
    <t>(20) Documentos Plan de Trabajo CLDDHH</t>
  </si>
  <si>
    <t>Documentos Planes de Trabajo CLDDHH</t>
  </si>
  <si>
    <t>Dirección de Derechos Humanos - Coordinación Territorial</t>
  </si>
  <si>
    <t>Acta de Comité de DDHH que evidencia que se diseñó y aprobó el Plan de Trabajo del CLDDHH (Resolución 233 de 2018)</t>
  </si>
  <si>
    <t>Atender 100% de víctimas de presunto abuso de autoridad que contactan a la Dirección de DDHH Humanos a través de los canales de atención dispuestos por la entidad.</t>
  </si>
  <si>
    <t>Porcentaje de atención de víctimas</t>
  </si>
  <si>
    <t>(Número de atenciones realizadas / Número de solicitudes realizadas) X 100</t>
  </si>
  <si>
    <t>A septiembre 30  de 2021 se atienderon 368 personas</t>
  </si>
  <si>
    <t>Porcentaje de atenciones</t>
  </si>
  <si>
    <t>Informes trimestrales con caraterizaciones de la población atendida y tipo de atenciones realizadas</t>
  </si>
  <si>
    <t>Sistema de información</t>
  </si>
  <si>
    <t>Implementar el 100% de una estrategia de articulación con organizaciones internacionales, sociales y de la academia para el fortalecimiento de las rutas de atención en materia de prevención y protección de derechos humanos</t>
  </si>
  <si>
    <t xml:space="preserve">Porcentaje de avance en la implementación de la estrategia de articulación con organizaciones internacionales, sociales y académicas </t>
  </si>
  <si>
    <t>(Número de acciones ejecutadas de la estrategia de articulación / Número de acciones programadas de la estrategia de articulación) X 100</t>
  </si>
  <si>
    <t>Informe trimestral de seguimiento</t>
  </si>
  <si>
    <t>Actas de reunión de acompañamiento
Plan de trabajo</t>
  </si>
  <si>
    <t>Actas de reuniones, documentos de avance de implementación</t>
  </si>
  <si>
    <t>Implementar el 100% de una estrategia en la que se defina la gestión de archivos de derechos humanos según las disposiciones existentes (Protocolo gestión de archivos de derechos humanos - Acuerdo 04 de 2015) en acompañamiento de la Dirección Administrativa.</t>
  </si>
  <si>
    <t>Porcentaje de avance en la implementación de la estrategia dede gestión de archivo</t>
  </si>
  <si>
    <t>(Número de acciones ejecutadas de la estrategia de gestión de archivo / Número de acciones programadas de de gestión de archivo) * 100</t>
  </si>
  <si>
    <t>Implementar el 100% de una estrategia de valoración de impacto de las formaciones que se realizan en el marco del Programa Distrital de Educación en Derechos Humanos para la Paz y la Reconciliación</t>
  </si>
  <si>
    <t>Porcentaje de avance en la implementación de una estrategia de valoración del impacto de las formaciones en el marco del PDEDHPR</t>
  </si>
  <si>
    <t>Informe de valoración de impacto de formaciones</t>
  </si>
  <si>
    <t>Informe diagnóstico</t>
  </si>
  <si>
    <t>Evidencias de reunión</t>
  </si>
  <si>
    <t xml:space="preserve">Implementar  una (1) estrategia de valoración de impacto de las atenciones en el marco del componente de prevención y promoción en ddhh, con base en la  batería de indicadores (gestión, calidad, impacto, eficiencia)crada para tal fin </t>
  </si>
  <si>
    <t>Porcentaje de avance en la implementación de una estrategia de valoración del impacto de  las atenciones en el marco del componente de prevención y promoción en ddhh</t>
  </si>
  <si>
    <t>No programada</t>
  </si>
  <si>
    <t xml:space="preserve">Documento  metodológico de la implementación dela bateria de indicadores 
Acciones de implementación de la estrategia
Desarrollo de nuevos indicadores </t>
  </si>
  <si>
    <t>Documento con la batería de indicadores caracterizada</t>
  </si>
  <si>
    <t>Evidencias de reunión y carpeta compartida Dirección</t>
  </si>
  <si>
    <t>Entregar (4) informes de  avance en la  implementación de estrategia para la articulación del Comité Distrital con los Comites Locales de Derechos Humanos</t>
  </si>
  <si>
    <t>Sumatoria de informes de de avance en la  implementación de estrategia para la articulación del Comité Distrital con los Comites Locales de Derechos Humanos</t>
  </si>
  <si>
    <t>(4) Informes de avance  a la  la implementación de la estrategia de articulación del Comité Distrital con los Comites Locales de Derechos Humanos</t>
  </si>
  <si>
    <t>Actas e informes de los Comités Distritales de Derechos Humanos</t>
  </si>
  <si>
    <t>Dirección de Derechos Humanos - Equipo de Política Pública de DDHH</t>
  </si>
  <si>
    <t>(3) Informes trimestales de avance sobre la implementación de la estrategia de articulación del Comité Distrital con los Comites Locales de Derechos Humanos y (1) Informe final de consolidación</t>
  </si>
  <si>
    <t>Implementar el 100% de una estrategia de territorialización de  la política pública integral de Derechos Humanos en el Distrito Capital, que favorezca la participación ciudadana en los Comités Locales de Derechos Humanos.</t>
  </si>
  <si>
    <t>Porcentaje de implementación de la estrategia de territorialización de la política pública integral de derechos humanos</t>
  </si>
  <si>
    <t>(No. De acciones implementadas / No de acciones programadas para el periodo) X 100</t>
  </si>
  <si>
    <t xml:space="preserve">Número de acciones implementadas dentro de la estrategia quer favorezcan la participación ciudadana en los comités locales </t>
  </si>
  <si>
    <t>Informes de avance</t>
  </si>
  <si>
    <t>Listados de asistencia y actas CLDDHH</t>
  </si>
  <si>
    <t>Archivo fisico y digital share point</t>
  </si>
  <si>
    <t>Implementar seis (6) estrategias con enfoque territorial y poblacional  para el fortalecimiento de la organización social y comunitaria en garantía de los derechos humanos.</t>
  </si>
  <si>
    <t>Número de estrategias con enfoque poblacional y territorial para la garantía de los derechos humanos.</t>
  </si>
  <si>
    <t>Sumatoria de estrategias implementadas.</t>
  </si>
  <si>
    <t xml:space="preserve">Número de estrategias implementadas
</t>
  </si>
  <si>
    <t>(6) Documentos estrategias territoriales y poblacionales</t>
  </si>
  <si>
    <t>Listados de asistencia, actas, pieza audiovisual</t>
  </si>
  <si>
    <t>Archivo físico y digital share point</t>
  </si>
  <si>
    <t>Implementar diez (10), espacios de discusión con enfoque poblacional y territorial  en garantía de los derechos humanos.</t>
  </si>
  <si>
    <t>Número de espacios de discusión con enfoque poblacional y territorial para la garantía de los derechos humanos implementados</t>
  </si>
  <si>
    <t>Sumatoria de espacios de discusion ciudadana implementados.</t>
  </si>
  <si>
    <t>Numero de espacios de discusión</t>
  </si>
  <si>
    <t>(10) informes de actividad</t>
  </si>
  <si>
    <t>Total metas procesos (80%)</t>
  </si>
  <si>
    <t>Total metas transversales (20%)</t>
  </si>
  <si>
    <t xml:space="preserve">Total plan de gestión </t>
  </si>
  <si>
    <t>Objetivo Estrategico</t>
  </si>
  <si>
    <t>Rutinaria</t>
  </si>
  <si>
    <t>Retadora (Mejora)</t>
  </si>
  <si>
    <t>Eficiencia</t>
  </si>
  <si>
    <t>Decreciente</t>
  </si>
  <si>
    <t>Realizar acciones enfocadas al fortalecimiento de la gobernabilidad democrática local.</t>
  </si>
  <si>
    <t>Sostenibilidad del sistema de gestión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</si>
  <si>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</si>
  <si>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</si>
  <si>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</si>
  <si>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t xml:space="preserve"> Número de acciones implementadas de la estrategia / Número de acciones definidas para la estrategia</t>
  </si>
  <si>
    <t>No. de informes de de avance en la  implementación de estrategia para la articulación del Comité Distrital con los Comites Locales de Derechos Humanos</t>
  </si>
  <si>
    <t>VIGENCIA DE LA PLANEACIÓN 2022</t>
  </si>
  <si>
    <t xml:space="preserve">Evidencia en el archivo del SDD. </t>
  </si>
  <si>
    <t>Informe trimestral de procesamiento de información del componente de formación de la Dirección de Derechos Humanos</t>
  </si>
  <si>
    <t>(Número de acciones ejecutadas de la estrategia de procesamiento de la información / Número de acciones programadas de la estrategia de procesamiento de la información) X 100</t>
  </si>
  <si>
    <t xml:space="preserve">informes de avance  a la implementación de los PIAA grupos étnicos </t>
  </si>
  <si>
    <t xml:space="preserve"> (Número de acciones implementadas de la estrategia / Número de acciones definidas para la estrategia) X 100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</si>
  <si>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</t>
    </r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</si>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</sst>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0"/>
      <color rgb="FF00B0F0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444444"/>
      <name val="Calibri"/>
      <family val="2"/>
      <charset val="1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color rgb="FF0070C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1" fillId="0" borderId="0"/>
    <xf numFmtId="41" fontId="3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9" fontId="6" fillId="2" borderId="1" xfId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9" fontId="8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9" fontId="5" fillId="3" borderId="1" xfId="1" applyFont="1" applyFill="1" applyBorder="1" applyAlignment="1">
      <alignment wrapText="1"/>
    </xf>
    <xf numFmtId="9" fontId="5" fillId="3" borderId="1" xfId="1" applyFont="1" applyFill="1" applyBorder="1" applyAlignment="1">
      <alignment horizontal="right" wrapText="1"/>
    </xf>
    <xf numFmtId="9" fontId="8" fillId="3" borderId="1" xfId="0" applyNumberFormat="1" applyFont="1" applyFill="1" applyBorder="1" applyAlignment="1">
      <alignment horizontal="right" wrapText="1"/>
    </xf>
    <xf numFmtId="9" fontId="6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9" fontId="7" fillId="2" borderId="1" xfId="0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9" fontId="1" fillId="0" borderId="1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justify" vertical="center" wrapText="1"/>
    </xf>
    <xf numFmtId="9" fontId="15" fillId="0" borderId="1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9" fontId="12" fillId="0" borderId="1" xfId="0" applyNumberFormat="1" applyFont="1" applyBorder="1" applyAlignment="1">
      <alignment vertical="center" wrapText="1"/>
    </xf>
    <xf numFmtId="1" fontId="12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/>
    </xf>
    <xf numFmtId="9" fontId="18" fillId="0" borderId="1" xfId="0" applyNumberFormat="1" applyFont="1" applyBorder="1" applyAlignment="1">
      <alignment vertical="center" wrapText="1"/>
    </xf>
    <xf numFmtId="9" fontId="19" fillId="0" borderId="1" xfId="1" applyFont="1" applyFill="1" applyBorder="1" applyAlignment="1">
      <alignment horizontal="center" vertical="top" wrapText="1"/>
    </xf>
    <xf numFmtId="1" fontId="19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right" vertical="top" wrapText="1"/>
    </xf>
    <xf numFmtId="0" fontId="19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9" fontId="14" fillId="0" borderId="1" xfId="1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9" fontId="19" fillId="0" borderId="1" xfId="0" applyNumberFormat="1" applyFont="1" applyBorder="1" applyAlignment="1">
      <alignment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 applyProtection="1">
      <alignment horizontal="center" vertical="center" wrapText="1"/>
      <protection hidden="1"/>
    </xf>
    <xf numFmtId="0" fontId="24" fillId="0" borderId="13" xfId="0" applyFont="1" applyBorder="1" applyAlignment="1" applyProtection="1">
      <alignment horizontal="left" vertical="center" wrapText="1"/>
      <protection hidden="1"/>
    </xf>
    <xf numFmtId="0" fontId="24" fillId="0" borderId="1" xfId="0" applyFont="1" applyBorder="1" applyAlignment="1">
      <alignment horizontal="left" vertical="top" wrapText="1"/>
    </xf>
    <xf numFmtId="0" fontId="24" fillId="9" borderId="13" xfId="0" applyFont="1" applyFill="1" applyBorder="1" applyAlignment="1" applyProtection="1">
      <alignment horizontal="left" vertical="center" wrapText="1"/>
      <protection hidden="1"/>
    </xf>
    <xf numFmtId="9" fontId="2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left" vertical="center" wrapText="1"/>
      <protection hidden="1"/>
    </xf>
    <xf numFmtId="0" fontId="24" fillId="0" borderId="9" xfId="0" applyFont="1" applyBorder="1" applyAlignment="1" applyProtection="1">
      <alignment horizontal="left" vertical="center" wrapText="1"/>
      <protection hidden="1"/>
    </xf>
    <xf numFmtId="1" fontId="24" fillId="0" borderId="1" xfId="0" applyNumberFormat="1" applyFont="1" applyBorder="1" applyAlignment="1">
      <alignment horizontal="right" vertical="top" wrapText="1"/>
    </xf>
    <xf numFmtId="9" fontId="24" fillId="0" borderId="1" xfId="1" applyFont="1" applyBorder="1" applyAlignment="1">
      <alignment horizontal="center" vertical="top" wrapText="1"/>
    </xf>
    <xf numFmtId="9" fontId="24" fillId="0" borderId="1" xfId="1" applyFont="1" applyBorder="1" applyAlignment="1">
      <alignment horizontal="right" vertical="top" wrapText="1"/>
    </xf>
    <xf numFmtId="0" fontId="24" fillId="0" borderId="1" xfId="0" applyFont="1" applyBorder="1" applyAlignment="1">
      <alignment horizontal="right" vertical="top" wrapText="1"/>
    </xf>
    <xf numFmtId="0" fontId="24" fillId="0" borderId="0" xfId="0" applyFont="1" applyAlignment="1">
      <alignment wrapText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24" fillId="9" borderId="1" xfId="0" applyFont="1" applyFill="1" applyBorder="1" applyAlignment="1" applyProtection="1">
      <alignment horizontal="left" vertical="center" wrapText="1"/>
      <protection hidden="1"/>
    </xf>
    <xf numFmtId="9" fontId="24" fillId="9" borderId="1" xfId="1" applyFont="1" applyFill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</cellXfs>
  <cellStyles count="4">
    <cellStyle name="Millares [0] 2" xfId="3" xr:uid="{BCC23341-A490-4674-8F1C-05957691FB98}"/>
    <cellStyle name="Normal" xfId="0" builtinId="0"/>
    <cellStyle name="Normal 2" xfId="2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1</xdr:col>
      <xdr:colOff>1963139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38"/>
  <sheetViews>
    <sheetView tabSelected="1" zoomScaleNormal="100" workbookViewId="0">
      <selection activeCell="D13" sqref="D13"/>
    </sheetView>
  </sheetViews>
  <sheetFormatPr baseColWidth="10" defaultColWidth="10.85546875" defaultRowHeight="15" x14ac:dyDescent="0.25"/>
  <cols>
    <col min="1" max="1" width="7" style="1" customWidth="1"/>
    <col min="2" max="2" width="29.710937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12.4257812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s="121" customFormat="1" ht="70.5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7"/>
      <c r="K1" s="125" t="s">
        <v>222</v>
      </c>
      <c r="L1" s="125"/>
      <c r="M1" s="125"/>
      <c r="N1" s="125"/>
      <c r="O1" s="126"/>
    </row>
    <row r="2" spans="1:44" s="122" customFormat="1" ht="23.45" customHeight="1" x14ac:dyDescent="0.25">
      <c r="A2" s="119" t="s">
        <v>216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20"/>
      <c r="M2" s="120"/>
      <c r="N2" s="120"/>
      <c r="O2" s="120"/>
    </row>
    <row r="3" spans="1:44" x14ac:dyDescent="0.25">
      <c r="D3" s="21"/>
    </row>
    <row r="4" spans="1:44" ht="29.1" customHeight="1" x14ac:dyDescent="0.25">
      <c r="A4" s="100" t="s">
        <v>1</v>
      </c>
      <c r="B4" s="101"/>
      <c r="C4" s="102"/>
      <c r="D4" s="116" t="s">
        <v>2</v>
      </c>
      <c r="E4" s="98" t="s">
        <v>3</v>
      </c>
      <c r="F4" s="98"/>
      <c r="G4" s="98"/>
      <c r="H4" s="98"/>
      <c r="I4" s="98"/>
      <c r="J4" s="98"/>
    </row>
    <row r="5" spans="1:44" x14ac:dyDescent="0.25">
      <c r="A5" s="103"/>
      <c r="B5" s="104"/>
      <c r="C5" s="105"/>
      <c r="D5" s="117"/>
      <c r="E5" s="2" t="s">
        <v>4</v>
      </c>
      <c r="F5" s="97" t="s">
        <v>5</v>
      </c>
      <c r="G5" s="111" t="s">
        <v>6</v>
      </c>
      <c r="H5" s="111"/>
      <c r="I5" s="111"/>
      <c r="J5" s="111"/>
    </row>
    <row r="6" spans="1:44" x14ac:dyDescent="0.25">
      <c r="A6" s="103"/>
      <c r="B6" s="104"/>
      <c r="C6" s="105"/>
      <c r="D6" s="117"/>
      <c r="E6" s="25">
        <v>1</v>
      </c>
      <c r="F6" s="25"/>
      <c r="G6" s="112" t="s">
        <v>7</v>
      </c>
      <c r="H6" s="112"/>
      <c r="I6" s="112"/>
      <c r="J6" s="112"/>
    </row>
    <row r="7" spans="1:44" x14ac:dyDescent="0.25">
      <c r="A7" s="103"/>
      <c r="B7" s="104"/>
      <c r="C7" s="105"/>
      <c r="D7" s="117"/>
      <c r="E7" s="25"/>
      <c r="F7" s="25"/>
      <c r="G7" s="112"/>
      <c r="H7" s="112"/>
      <c r="I7" s="112"/>
      <c r="J7" s="112"/>
    </row>
    <row r="8" spans="1:44" x14ac:dyDescent="0.25">
      <c r="A8" s="106"/>
      <c r="B8" s="107"/>
      <c r="C8" s="108"/>
      <c r="D8" s="118"/>
      <c r="E8" s="25"/>
      <c r="F8" s="25"/>
      <c r="G8" s="112"/>
      <c r="H8" s="112"/>
      <c r="I8" s="112"/>
      <c r="J8" s="112"/>
    </row>
    <row r="10" spans="1:44" s="6" customFormat="1" ht="22.5" customHeight="1" x14ac:dyDescent="0.25">
      <c r="A10" s="98" t="s">
        <v>8</v>
      </c>
      <c r="B10" s="98"/>
      <c r="C10" s="98" t="s">
        <v>9</v>
      </c>
      <c r="D10" s="98"/>
      <c r="E10" s="98"/>
      <c r="F10" s="99" t="s">
        <v>10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 t="s">
        <v>11</v>
      </c>
      <c r="R10" s="98"/>
      <c r="S10" s="98"/>
      <c r="T10" s="98"/>
      <c r="U10" s="110" t="s">
        <v>12</v>
      </c>
      <c r="V10" s="110"/>
      <c r="W10" s="110"/>
      <c r="X10" s="110"/>
      <c r="Y10" s="110"/>
      <c r="Z10" s="113" t="s">
        <v>12</v>
      </c>
      <c r="AA10" s="113"/>
      <c r="AB10" s="113"/>
      <c r="AC10" s="113"/>
      <c r="AD10" s="113"/>
      <c r="AE10" s="114" t="s">
        <v>12</v>
      </c>
      <c r="AF10" s="114"/>
      <c r="AG10" s="114"/>
      <c r="AH10" s="114"/>
      <c r="AI10" s="114"/>
      <c r="AJ10" s="115" t="s">
        <v>12</v>
      </c>
      <c r="AK10" s="115"/>
      <c r="AL10" s="115"/>
      <c r="AM10" s="115"/>
      <c r="AN10" s="115"/>
      <c r="AO10" s="109" t="s">
        <v>13</v>
      </c>
      <c r="AP10" s="109"/>
      <c r="AQ10" s="109"/>
      <c r="AR10" s="109"/>
    </row>
    <row r="11" spans="1:44" ht="14.45" customHeight="1" x14ac:dyDescent="0.25">
      <c r="A11" s="98"/>
      <c r="B11" s="98"/>
      <c r="C11" s="98"/>
      <c r="D11" s="98"/>
      <c r="E11" s="98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8"/>
      <c r="R11" s="98"/>
      <c r="S11" s="98"/>
      <c r="T11" s="98"/>
      <c r="U11" s="110" t="s">
        <v>14</v>
      </c>
      <c r="V11" s="110"/>
      <c r="W11" s="110"/>
      <c r="X11" s="110"/>
      <c r="Y11" s="110"/>
      <c r="Z11" s="113" t="s">
        <v>15</v>
      </c>
      <c r="AA11" s="113"/>
      <c r="AB11" s="113"/>
      <c r="AC11" s="113"/>
      <c r="AD11" s="113"/>
      <c r="AE11" s="114" t="s">
        <v>16</v>
      </c>
      <c r="AF11" s="114"/>
      <c r="AG11" s="114"/>
      <c r="AH11" s="114"/>
      <c r="AI11" s="114"/>
      <c r="AJ11" s="115" t="s">
        <v>17</v>
      </c>
      <c r="AK11" s="115"/>
      <c r="AL11" s="115"/>
      <c r="AM11" s="115"/>
      <c r="AN11" s="115"/>
      <c r="AO11" s="109" t="s">
        <v>18</v>
      </c>
      <c r="AP11" s="109"/>
      <c r="AQ11" s="109"/>
      <c r="AR11" s="109"/>
    </row>
    <row r="12" spans="1:44" ht="60" x14ac:dyDescent="0.25">
      <c r="A12" s="73" t="s">
        <v>19</v>
      </c>
      <c r="B12" s="73" t="s">
        <v>20</v>
      </c>
      <c r="C12" s="73" t="s">
        <v>21</v>
      </c>
      <c r="D12" s="73" t="s">
        <v>22</v>
      </c>
      <c r="E12" s="73" t="s">
        <v>23</v>
      </c>
      <c r="F12" s="75" t="s">
        <v>24</v>
      </c>
      <c r="G12" s="75" t="s">
        <v>25</v>
      </c>
      <c r="H12" s="75" t="s">
        <v>26</v>
      </c>
      <c r="I12" s="75" t="s">
        <v>27</v>
      </c>
      <c r="J12" s="75" t="s">
        <v>28</v>
      </c>
      <c r="K12" s="75" t="s">
        <v>29</v>
      </c>
      <c r="L12" s="75" t="s">
        <v>30</v>
      </c>
      <c r="M12" s="75" t="s">
        <v>31</v>
      </c>
      <c r="N12" s="75" t="s">
        <v>32</v>
      </c>
      <c r="O12" s="75" t="s">
        <v>33</v>
      </c>
      <c r="P12" s="75" t="s">
        <v>34</v>
      </c>
      <c r="Q12" s="73" t="s">
        <v>35</v>
      </c>
      <c r="R12" s="73" t="s">
        <v>36</v>
      </c>
      <c r="S12" s="73" t="s">
        <v>37</v>
      </c>
      <c r="T12" s="73" t="s">
        <v>38</v>
      </c>
      <c r="U12" s="76" t="s">
        <v>39</v>
      </c>
      <c r="V12" s="76" t="s">
        <v>40</v>
      </c>
      <c r="W12" s="76" t="s">
        <v>41</v>
      </c>
      <c r="X12" s="76" t="s">
        <v>42</v>
      </c>
      <c r="Y12" s="76" t="s">
        <v>43</v>
      </c>
      <c r="Z12" s="77" t="s">
        <v>39</v>
      </c>
      <c r="AA12" s="77" t="s">
        <v>40</v>
      </c>
      <c r="AB12" s="77" t="s">
        <v>41</v>
      </c>
      <c r="AC12" s="77" t="s">
        <v>42</v>
      </c>
      <c r="AD12" s="77" t="s">
        <v>43</v>
      </c>
      <c r="AE12" s="78" t="s">
        <v>39</v>
      </c>
      <c r="AF12" s="78" t="s">
        <v>40</v>
      </c>
      <c r="AG12" s="78" t="s">
        <v>41</v>
      </c>
      <c r="AH12" s="78" t="s">
        <v>42</v>
      </c>
      <c r="AI12" s="78" t="s">
        <v>43</v>
      </c>
      <c r="AJ12" s="79" t="s">
        <v>39</v>
      </c>
      <c r="AK12" s="79" t="s">
        <v>40</v>
      </c>
      <c r="AL12" s="79" t="s">
        <v>41</v>
      </c>
      <c r="AM12" s="79" t="s">
        <v>42</v>
      </c>
      <c r="AN12" s="79" t="s">
        <v>43</v>
      </c>
      <c r="AO12" s="4" t="s">
        <v>39</v>
      </c>
      <c r="AP12" s="4" t="s">
        <v>40</v>
      </c>
      <c r="AQ12" s="4" t="s">
        <v>41</v>
      </c>
      <c r="AR12" s="4" t="s">
        <v>44</v>
      </c>
    </row>
    <row r="13" spans="1:44" s="37" customFormat="1" ht="127.5" x14ac:dyDescent="0.25">
      <c r="A13" s="31">
        <v>5</v>
      </c>
      <c r="B13" s="29" t="s">
        <v>45</v>
      </c>
      <c r="C13" s="74">
        <v>1</v>
      </c>
      <c r="D13" s="29" t="s">
        <v>46</v>
      </c>
      <c r="E13" s="40" t="s">
        <v>47</v>
      </c>
      <c r="F13" s="29" t="s">
        <v>48</v>
      </c>
      <c r="G13" s="29" t="s">
        <v>49</v>
      </c>
      <c r="H13" s="32" t="s">
        <v>50</v>
      </c>
      <c r="I13" s="34" t="s">
        <v>51</v>
      </c>
      <c r="J13" s="29" t="s">
        <v>52</v>
      </c>
      <c r="K13" s="32">
        <v>1</v>
      </c>
      <c r="L13" s="32">
        <v>1</v>
      </c>
      <c r="M13" s="33">
        <v>1</v>
      </c>
      <c r="N13" s="33">
        <v>1</v>
      </c>
      <c r="O13" s="33">
        <v>1</v>
      </c>
      <c r="P13" s="31" t="s">
        <v>53</v>
      </c>
      <c r="Q13" s="51" t="s">
        <v>54</v>
      </c>
      <c r="R13" s="51" t="s">
        <v>55</v>
      </c>
      <c r="S13" s="51" t="s">
        <v>68</v>
      </c>
      <c r="T13" s="34" t="s">
        <v>56</v>
      </c>
      <c r="U13" s="48">
        <f>K13</f>
        <v>1</v>
      </c>
      <c r="V13" s="29"/>
      <c r="W13" s="34"/>
      <c r="X13" s="29"/>
      <c r="Y13" s="5" t="s">
        <v>57</v>
      </c>
      <c r="Z13" s="48">
        <f>L13</f>
        <v>1</v>
      </c>
      <c r="AA13" s="35"/>
      <c r="AB13" s="36"/>
      <c r="AC13" s="5"/>
      <c r="AD13" s="5" t="s">
        <v>58</v>
      </c>
      <c r="AE13" s="48">
        <f>M13</f>
        <v>1</v>
      </c>
      <c r="AF13" s="35"/>
      <c r="AG13" s="36"/>
      <c r="AH13" s="5"/>
      <c r="AI13" s="5" t="s">
        <v>59</v>
      </c>
      <c r="AJ13" s="48">
        <f>N13</f>
        <v>1</v>
      </c>
      <c r="AK13" s="35"/>
      <c r="AL13" s="36"/>
      <c r="AM13" s="5"/>
      <c r="AN13" s="5" t="s">
        <v>60</v>
      </c>
      <c r="AO13" s="28">
        <f>O13</f>
        <v>1</v>
      </c>
      <c r="AP13" s="35"/>
      <c r="AQ13" s="36">
        <f>IF(AP13/AO13&gt;100%,100%,AP13/AO13)</f>
        <v>0</v>
      </c>
      <c r="AR13" s="5"/>
    </row>
    <row r="14" spans="1:44" s="37" customFormat="1" ht="140.25" x14ac:dyDescent="0.25">
      <c r="A14" s="31">
        <v>5</v>
      </c>
      <c r="B14" s="29" t="s">
        <v>45</v>
      </c>
      <c r="C14" s="74">
        <v>2</v>
      </c>
      <c r="D14" s="29" t="s">
        <v>61</v>
      </c>
      <c r="E14" s="40" t="s">
        <v>47</v>
      </c>
      <c r="F14" s="29" t="s">
        <v>62</v>
      </c>
      <c r="G14" s="38" t="s">
        <v>63</v>
      </c>
      <c r="H14" s="34" t="s">
        <v>64</v>
      </c>
      <c r="I14" s="85" t="s">
        <v>65</v>
      </c>
      <c r="J14" s="39" t="s">
        <v>220</v>
      </c>
      <c r="K14" s="61">
        <v>0</v>
      </c>
      <c r="L14" s="61">
        <v>1</v>
      </c>
      <c r="M14" s="61">
        <v>0</v>
      </c>
      <c r="N14" s="61">
        <v>1</v>
      </c>
      <c r="O14" s="61">
        <v>2</v>
      </c>
      <c r="P14" s="31" t="s">
        <v>53</v>
      </c>
      <c r="Q14" s="51" t="s">
        <v>66</v>
      </c>
      <c r="R14" s="51" t="s">
        <v>67</v>
      </c>
      <c r="S14" s="51" t="s">
        <v>68</v>
      </c>
      <c r="T14" s="34" t="s">
        <v>69</v>
      </c>
      <c r="U14" s="48">
        <f t="shared" ref="U14:U32" si="0">K14</f>
        <v>0</v>
      </c>
      <c r="V14" s="29"/>
      <c r="W14" s="34"/>
      <c r="X14" s="29"/>
      <c r="Y14" s="5"/>
      <c r="Z14" s="48">
        <f t="shared" ref="Z14:Z32" si="1">L14</f>
        <v>1</v>
      </c>
      <c r="AA14" s="35"/>
      <c r="AB14" s="36"/>
      <c r="AC14" s="5"/>
      <c r="AD14" s="5" t="s">
        <v>70</v>
      </c>
      <c r="AE14" s="48">
        <f t="shared" ref="AE14:AE32" si="2">M14</f>
        <v>0</v>
      </c>
      <c r="AF14" s="35"/>
      <c r="AG14" s="36"/>
      <c r="AH14" s="5"/>
      <c r="AI14" s="5"/>
      <c r="AJ14" s="48">
        <f t="shared" ref="AJ14:AJ32" si="3">N14</f>
        <v>1</v>
      </c>
      <c r="AK14" s="35"/>
      <c r="AL14" s="36"/>
      <c r="AM14" s="5"/>
      <c r="AN14" s="5" t="s">
        <v>71</v>
      </c>
      <c r="AO14" s="28">
        <f t="shared" ref="AO14:AO32" si="4">O14</f>
        <v>2</v>
      </c>
      <c r="AP14" s="35"/>
      <c r="AQ14" s="36">
        <f t="shared" ref="AQ14:AQ32" si="5">IF(AP14/AO14&gt;100%,100%,AP14/AO14)</f>
        <v>0</v>
      </c>
      <c r="AR14" s="5"/>
    </row>
    <row r="15" spans="1:44" s="37" customFormat="1" ht="89.25" x14ac:dyDescent="0.25">
      <c r="A15" s="31">
        <v>5</v>
      </c>
      <c r="B15" s="29" t="s">
        <v>45</v>
      </c>
      <c r="C15" s="74">
        <v>3</v>
      </c>
      <c r="D15" s="29" t="s">
        <v>72</v>
      </c>
      <c r="E15" s="40" t="s">
        <v>47</v>
      </c>
      <c r="F15" s="29" t="s">
        <v>73</v>
      </c>
      <c r="G15" s="38" t="s">
        <v>74</v>
      </c>
      <c r="H15" s="34" t="s">
        <v>64</v>
      </c>
      <c r="I15" s="85" t="s">
        <v>65</v>
      </c>
      <c r="J15" s="39" t="s">
        <v>75</v>
      </c>
      <c r="K15" s="41">
        <v>1</v>
      </c>
      <c r="L15" s="34">
        <v>1</v>
      </c>
      <c r="M15" s="34">
        <v>1</v>
      </c>
      <c r="N15" s="34">
        <v>1</v>
      </c>
      <c r="O15" s="34">
        <v>4</v>
      </c>
      <c r="P15" s="31" t="s">
        <v>53</v>
      </c>
      <c r="Q15" s="84" t="s">
        <v>76</v>
      </c>
      <c r="R15" s="51" t="s">
        <v>77</v>
      </c>
      <c r="S15" s="51" t="s">
        <v>68</v>
      </c>
      <c r="T15" s="34" t="s">
        <v>69</v>
      </c>
      <c r="U15" s="49">
        <f t="shared" si="0"/>
        <v>1</v>
      </c>
      <c r="V15" s="29"/>
      <c r="W15" s="34"/>
      <c r="X15" s="29"/>
      <c r="Y15" s="5" t="s">
        <v>78</v>
      </c>
      <c r="Z15" s="48">
        <f t="shared" si="1"/>
        <v>1</v>
      </c>
      <c r="AA15" s="35"/>
      <c r="AB15" s="36"/>
      <c r="AC15" s="5"/>
      <c r="AD15" s="5" t="s">
        <v>79</v>
      </c>
      <c r="AE15" s="48">
        <f t="shared" si="2"/>
        <v>1</v>
      </c>
      <c r="AF15" s="35"/>
      <c r="AG15" s="36"/>
      <c r="AH15" s="5"/>
      <c r="AI15" s="5" t="s">
        <v>80</v>
      </c>
      <c r="AJ15" s="48">
        <f t="shared" si="3"/>
        <v>1</v>
      </c>
      <c r="AK15" s="35"/>
      <c r="AL15" s="36"/>
      <c r="AM15" s="5"/>
      <c r="AN15" s="5" t="s">
        <v>81</v>
      </c>
      <c r="AO15" s="28">
        <f t="shared" si="4"/>
        <v>4</v>
      </c>
      <c r="AP15" s="35"/>
      <c r="AQ15" s="36">
        <f t="shared" si="5"/>
        <v>0</v>
      </c>
      <c r="AR15" s="5"/>
    </row>
    <row r="16" spans="1:44" s="37" customFormat="1" ht="87.75" customHeight="1" x14ac:dyDescent="0.25">
      <c r="A16" s="31">
        <v>5</v>
      </c>
      <c r="B16" s="29" t="s">
        <v>45</v>
      </c>
      <c r="C16" s="74">
        <v>4</v>
      </c>
      <c r="D16" s="29" t="s">
        <v>82</v>
      </c>
      <c r="E16" s="40" t="s">
        <v>47</v>
      </c>
      <c r="F16" s="29" t="s">
        <v>83</v>
      </c>
      <c r="G16" s="38" t="s">
        <v>63</v>
      </c>
      <c r="H16" s="34" t="s">
        <v>64</v>
      </c>
      <c r="I16" s="85" t="s">
        <v>65</v>
      </c>
      <c r="J16" s="39" t="s">
        <v>84</v>
      </c>
      <c r="K16" s="41">
        <v>1</v>
      </c>
      <c r="L16" s="34">
        <v>1</v>
      </c>
      <c r="M16" s="34">
        <v>1</v>
      </c>
      <c r="N16" s="34">
        <v>1</v>
      </c>
      <c r="O16" s="34">
        <v>4</v>
      </c>
      <c r="P16" s="31" t="s">
        <v>53</v>
      </c>
      <c r="Q16" s="51" t="s">
        <v>85</v>
      </c>
      <c r="R16" s="51" t="s">
        <v>86</v>
      </c>
      <c r="S16" s="51" t="s">
        <v>68</v>
      </c>
      <c r="T16" s="34" t="s">
        <v>69</v>
      </c>
      <c r="U16" s="49">
        <f t="shared" si="0"/>
        <v>1</v>
      </c>
      <c r="V16" s="29"/>
      <c r="W16" s="34"/>
      <c r="X16" s="29"/>
      <c r="Y16" s="5" t="s">
        <v>87</v>
      </c>
      <c r="Z16" s="48">
        <f t="shared" si="1"/>
        <v>1</v>
      </c>
      <c r="AA16" s="35"/>
      <c r="AB16" s="36"/>
      <c r="AC16" s="5"/>
      <c r="AD16" s="5" t="s">
        <v>88</v>
      </c>
      <c r="AE16" s="48">
        <f t="shared" si="2"/>
        <v>1</v>
      </c>
      <c r="AF16" s="35"/>
      <c r="AG16" s="36"/>
      <c r="AH16" s="5"/>
      <c r="AI16" s="5" t="s">
        <v>89</v>
      </c>
      <c r="AJ16" s="48">
        <f t="shared" si="3"/>
        <v>1</v>
      </c>
      <c r="AK16" s="35"/>
      <c r="AL16" s="36"/>
      <c r="AM16" s="5"/>
      <c r="AN16" s="5" t="s">
        <v>89</v>
      </c>
      <c r="AO16" s="28">
        <f t="shared" si="4"/>
        <v>4</v>
      </c>
      <c r="AP16" s="35"/>
      <c r="AQ16" s="36">
        <f t="shared" si="5"/>
        <v>0</v>
      </c>
      <c r="AR16" s="5"/>
    </row>
    <row r="17" spans="1:44" s="37" customFormat="1" ht="76.5" x14ac:dyDescent="0.25">
      <c r="A17" s="31">
        <v>3</v>
      </c>
      <c r="B17" s="34" t="s">
        <v>90</v>
      </c>
      <c r="C17" s="74">
        <v>5</v>
      </c>
      <c r="D17" s="30" t="s">
        <v>91</v>
      </c>
      <c r="E17" s="42" t="s">
        <v>47</v>
      </c>
      <c r="F17" s="30" t="s">
        <v>92</v>
      </c>
      <c r="G17" s="34" t="s">
        <v>93</v>
      </c>
      <c r="H17" s="62" t="s">
        <v>94</v>
      </c>
      <c r="I17" s="31" t="s">
        <v>51</v>
      </c>
      <c r="J17" s="34" t="s">
        <v>95</v>
      </c>
      <c r="K17" s="33">
        <v>1</v>
      </c>
      <c r="L17" s="33">
        <v>1</v>
      </c>
      <c r="M17" s="33">
        <v>1</v>
      </c>
      <c r="N17" s="33">
        <v>1</v>
      </c>
      <c r="O17" s="33">
        <v>1</v>
      </c>
      <c r="P17" s="31" t="s">
        <v>53</v>
      </c>
      <c r="Q17" s="51" t="s">
        <v>96</v>
      </c>
      <c r="R17" s="51" t="s">
        <v>97</v>
      </c>
      <c r="S17" s="51" t="s">
        <v>98</v>
      </c>
      <c r="T17" s="34" t="s">
        <v>99</v>
      </c>
      <c r="U17" s="48">
        <f t="shared" si="0"/>
        <v>1</v>
      </c>
      <c r="V17" s="34"/>
      <c r="W17" s="34"/>
      <c r="X17" s="34"/>
      <c r="Y17" s="66" t="s">
        <v>99</v>
      </c>
      <c r="Z17" s="48">
        <f t="shared" si="1"/>
        <v>1</v>
      </c>
      <c r="AA17" s="35"/>
      <c r="AB17" s="36"/>
      <c r="AC17" s="5"/>
      <c r="AD17" s="66" t="s">
        <v>99</v>
      </c>
      <c r="AE17" s="48">
        <f t="shared" si="2"/>
        <v>1</v>
      </c>
      <c r="AF17" s="35"/>
      <c r="AG17" s="36"/>
      <c r="AH17" s="5"/>
      <c r="AI17" s="66" t="s">
        <v>99</v>
      </c>
      <c r="AJ17" s="48">
        <f t="shared" si="3"/>
        <v>1</v>
      </c>
      <c r="AK17" s="35"/>
      <c r="AL17" s="36"/>
      <c r="AM17" s="5"/>
      <c r="AN17" s="66" t="s">
        <v>99</v>
      </c>
      <c r="AO17" s="28">
        <f t="shared" si="4"/>
        <v>1</v>
      </c>
      <c r="AP17" s="35"/>
      <c r="AQ17" s="36">
        <f t="shared" si="5"/>
        <v>0</v>
      </c>
      <c r="AR17" s="5"/>
    </row>
    <row r="18" spans="1:44" s="37" customFormat="1" ht="114.75" x14ac:dyDescent="0.25">
      <c r="A18" s="31">
        <v>3</v>
      </c>
      <c r="B18" s="29" t="s">
        <v>90</v>
      </c>
      <c r="C18" s="74">
        <v>6</v>
      </c>
      <c r="D18" s="29" t="s">
        <v>100</v>
      </c>
      <c r="E18" s="40" t="s">
        <v>47</v>
      </c>
      <c r="F18" s="29" t="s">
        <v>101</v>
      </c>
      <c r="G18" s="29" t="s">
        <v>102</v>
      </c>
      <c r="H18" s="31">
        <v>8</v>
      </c>
      <c r="I18" s="31" t="s">
        <v>65</v>
      </c>
      <c r="J18" s="31" t="s">
        <v>103</v>
      </c>
      <c r="K18" s="31">
        <v>2</v>
      </c>
      <c r="L18" s="31">
        <v>3</v>
      </c>
      <c r="M18" s="31">
        <v>2</v>
      </c>
      <c r="N18" s="31">
        <v>1</v>
      </c>
      <c r="O18" s="31">
        <v>8</v>
      </c>
      <c r="P18" s="31" t="s">
        <v>53</v>
      </c>
      <c r="Q18" s="51" t="s">
        <v>104</v>
      </c>
      <c r="R18" s="51" t="s">
        <v>105</v>
      </c>
      <c r="S18" s="51" t="s">
        <v>98</v>
      </c>
      <c r="T18" s="51" t="s">
        <v>217</v>
      </c>
      <c r="U18" s="49">
        <f t="shared" si="0"/>
        <v>2</v>
      </c>
      <c r="V18" s="29"/>
      <c r="W18" s="29"/>
      <c r="X18" s="29"/>
      <c r="Y18" s="5"/>
      <c r="Z18" s="48">
        <f t="shared" si="1"/>
        <v>3</v>
      </c>
      <c r="AA18" s="35"/>
      <c r="AB18" s="36"/>
      <c r="AC18" s="5"/>
      <c r="AD18" s="5"/>
      <c r="AE18" s="48">
        <f t="shared" si="2"/>
        <v>2</v>
      </c>
      <c r="AF18" s="35"/>
      <c r="AG18" s="36"/>
      <c r="AH18" s="5"/>
      <c r="AI18" s="5"/>
      <c r="AJ18" s="48">
        <f t="shared" si="3"/>
        <v>1</v>
      </c>
      <c r="AK18" s="35"/>
      <c r="AL18" s="36"/>
      <c r="AM18" s="5"/>
      <c r="AN18" s="5"/>
      <c r="AO18" s="28">
        <f t="shared" si="4"/>
        <v>8</v>
      </c>
      <c r="AP18" s="35"/>
      <c r="AQ18" s="36">
        <f t="shared" si="5"/>
        <v>0</v>
      </c>
      <c r="AR18" s="5"/>
    </row>
    <row r="19" spans="1:44" s="37" customFormat="1" ht="114.75" x14ac:dyDescent="0.25">
      <c r="A19" s="34">
        <v>1</v>
      </c>
      <c r="B19" s="30" t="s">
        <v>106</v>
      </c>
      <c r="C19" s="74">
        <v>7</v>
      </c>
      <c r="D19" s="29" t="s">
        <v>107</v>
      </c>
      <c r="E19" s="40" t="s">
        <v>47</v>
      </c>
      <c r="F19" s="30" t="s">
        <v>108</v>
      </c>
      <c r="G19" s="61" t="s">
        <v>109</v>
      </c>
      <c r="H19" s="33">
        <v>0.7</v>
      </c>
      <c r="I19" s="86" t="s">
        <v>65</v>
      </c>
      <c r="J19" s="61" t="s">
        <v>111</v>
      </c>
      <c r="K19" s="64">
        <v>0.05</v>
      </c>
      <c r="L19" s="64">
        <v>0.05</v>
      </c>
      <c r="M19" s="64">
        <v>0.05</v>
      </c>
      <c r="N19" s="64">
        <v>0.05</v>
      </c>
      <c r="O19" s="33">
        <v>0.2</v>
      </c>
      <c r="P19" s="31" t="s">
        <v>112</v>
      </c>
      <c r="Q19" s="61" t="s">
        <v>113</v>
      </c>
      <c r="R19" s="34" t="s">
        <v>114</v>
      </c>
      <c r="S19" s="61" t="s">
        <v>115</v>
      </c>
      <c r="T19" s="61" t="s">
        <v>114</v>
      </c>
      <c r="U19" s="48">
        <f t="shared" si="0"/>
        <v>0.05</v>
      </c>
      <c r="V19" s="31"/>
      <c r="W19" s="31"/>
      <c r="X19" s="34"/>
      <c r="Y19" s="5" t="s">
        <v>116</v>
      </c>
      <c r="Z19" s="48">
        <f t="shared" si="1"/>
        <v>0.05</v>
      </c>
      <c r="AA19" s="35"/>
      <c r="AB19" s="36"/>
      <c r="AC19" s="5"/>
      <c r="AD19" s="5" t="s">
        <v>116</v>
      </c>
      <c r="AE19" s="48">
        <f t="shared" si="2"/>
        <v>0.05</v>
      </c>
      <c r="AF19" s="35"/>
      <c r="AG19" s="36"/>
      <c r="AH19" s="5"/>
      <c r="AI19" s="5" t="s">
        <v>116</v>
      </c>
      <c r="AJ19" s="48">
        <f t="shared" si="3"/>
        <v>0.05</v>
      </c>
      <c r="AK19" s="35"/>
      <c r="AL19" s="36"/>
      <c r="AM19" s="5"/>
      <c r="AN19" s="5" t="s">
        <v>116</v>
      </c>
      <c r="AO19" s="28">
        <f t="shared" si="4"/>
        <v>0.2</v>
      </c>
      <c r="AP19" s="35"/>
      <c r="AQ19" s="36">
        <f t="shared" si="5"/>
        <v>0</v>
      </c>
      <c r="AR19" s="5"/>
    </row>
    <row r="20" spans="1:44" s="37" customFormat="1" ht="102" x14ac:dyDescent="0.25">
      <c r="A20" s="34">
        <v>2</v>
      </c>
      <c r="B20" s="30" t="s">
        <v>117</v>
      </c>
      <c r="C20" s="74">
        <v>8</v>
      </c>
      <c r="D20" s="65" t="s">
        <v>118</v>
      </c>
      <c r="E20" s="40" t="s">
        <v>47</v>
      </c>
      <c r="F20" s="30" t="s">
        <v>119</v>
      </c>
      <c r="G20" s="34" t="s">
        <v>120</v>
      </c>
      <c r="H20" s="34">
        <v>11</v>
      </c>
      <c r="I20" s="31" t="s">
        <v>65</v>
      </c>
      <c r="J20" s="34" t="s">
        <v>121</v>
      </c>
      <c r="K20" s="31">
        <v>2</v>
      </c>
      <c r="L20" s="31">
        <v>3</v>
      </c>
      <c r="M20" s="31">
        <v>4</v>
      </c>
      <c r="N20" s="31">
        <v>3</v>
      </c>
      <c r="O20" s="31">
        <v>12</v>
      </c>
      <c r="P20" s="31" t="s">
        <v>112</v>
      </c>
      <c r="Q20" s="34" t="s">
        <v>122</v>
      </c>
      <c r="R20" s="34" t="s">
        <v>123</v>
      </c>
      <c r="S20" s="61" t="s">
        <v>115</v>
      </c>
      <c r="T20" s="34" t="s">
        <v>124</v>
      </c>
      <c r="U20" s="48">
        <f t="shared" si="0"/>
        <v>2</v>
      </c>
      <c r="V20" s="31"/>
      <c r="W20" s="34"/>
      <c r="X20" s="34"/>
      <c r="Y20" s="5"/>
      <c r="Z20" s="48">
        <f t="shared" si="1"/>
        <v>3</v>
      </c>
      <c r="AA20" s="35"/>
      <c r="AB20" s="36"/>
      <c r="AC20" s="5"/>
      <c r="AD20" s="5"/>
      <c r="AE20" s="48">
        <f t="shared" si="2"/>
        <v>4</v>
      </c>
      <c r="AF20" s="35"/>
      <c r="AG20" s="36"/>
      <c r="AH20" s="5"/>
      <c r="AI20" s="5"/>
      <c r="AJ20" s="48">
        <f t="shared" si="3"/>
        <v>3</v>
      </c>
      <c r="AK20" s="35"/>
      <c r="AL20" s="36"/>
      <c r="AM20" s="5"/>
      <c r="AN20" s="5"/>
      <c r="AO20" s="28">
        <f t="shared" si="4"/>
        <v>12</v>
      </c>
      <c r="AP20" s="35"/>
      <c r="AQ20" s="36">
        <f t="shared" si="5"/>
        <v>0</v>
      </c>
      <c r="AR20" s="5"/>
    </row>
    <row r="21" spans="1:44" s="37" customFormat="1" ht="76.5" x14ac:dyDescent="0.25">
      <c r="A21" s="34">
        <v>3</v>
      </c>
      <c r="B21" s="30" t="s">
        <v>90</v>
      </c>
      <c r="C21" s="74">
        <v>9</v>
      </c>
      <c r="D21" s="29" t="s">
        <v>125</v>
      </c>
      <c r="E21" s="40" t="s">
        <v>47</v>
      </c>
      <c r="F21" s="30" t="s">
        <v>126</v>
      </c>
      <c r="G21" s="34" t="s">
        <v>127</v>
      </c>
      <c r="H21" s="43">
        <v>320</v>
      </c>
      <c r="I21" s="31" t="s">
        <v>65</v>
      </c>
      <c r="J21" s="31" t="s">
        <v>128</v>
      </c>
      <c r="K21" s="61">
        <v>70</v>
      </c>
      <c r="L21" s="61">
        <v>90</v>
      </c>
      <c r="M21" s="61">
        <v>90</v>
      </c>
      <c r="N21" s="61">
        <v>70</v>
      </c>
      <c r="O21" s="44">
        <v>320</v>
      </c>
      <c r="P21" s="31" t="s">
        <v>112</v>
      </c>
      <c r="Q21" s="61" t="s">
        <v>129</v>
      </c>
      <c r="R21" s="61" t="s">
        <v>129</v>
      </c>
      <c r="S21" s="61" t="s">
        <v>115</v>
      </c>
      <c r="T21" s="34" t="s">
        <v>130</v>
      </c>
      <c r="U21" s="48">
        <f t="shared" si="0"/>
        <v>70</v>
      </c>
      <c r="V21" s="31"/>
      <c r="W21" s="34"/>
      <c r="X21" s="34"/>
      <c r="Y21" s="5" t="s">
        <v>131</v>
      </c>
      <c r="Z21" s="48">
        <f t="shared" si="1"/>
        <v>90</v>
      </c>
      <c r="AA21" s="35"/>
      <c r="AB21" s="36"/>
      <c r="AC21" s="5"/>
      <c r="AD21" s="5" t="s">
        <v>132</v>
      </c>
      <c r="AE21" s="48">
        <f t="shared" si="2"/>
        <v>90</v>
      </c>
      <c r="AF21" s="35"/>
      <c r="AG21" s="36"/>
      <c r="AH21" s="5"/>
      <c r="AI21" s="5" t="s">
        <v>133</v>
      </c>
      <c r="AJ21" s="48">
        <f t="shared" si="3"/>
        <v>70</v>
      </c>
      <c r="AK21" s="35"/>
      <c r="AL21" s="36"/>
      <c r="AM21" s="5"/>
      <c r="AN21" s="5" t="s">
        <v>134</v>
      </c>
      <c r="AO21" s="28">
        <f t="shared" si="4"/>
        <v>320</v>
      </c>
      <c r="AP21" s="35"/>
      <c r="AQ21" s="36">
        <f t="shared" si="5"/>
        <v>0</v>
      </c>
      <c r="AR21" s="5"/>
    </row>
    <row r="22" spans="1:44" s="37" customFormat="1" ht="124.5" customHeight="1" x14ac:dyDescent="0.25">
      <c r="A22" s="31">
        <v>5</v>
      </c>
      <c r="B22" s="30" t="s">
        <v>45</v>
      </c>
      <c r="C22" s="74">
        <v>10</v>
      </c>
      <c r="D22" s="29" t="s">
        <v>135</v>
      </c>
      <c r="E22" s="29" t="s">
        <v>136</v>
      </c>
      <c r="F22" s="29" t="s">
        <v>137</v>
      </c>
      <c r="G22" s="29" t="s">
        <v>219</v>
      </c>
      <c r="H22" s="32">
        <v>1</v>
      </c>
      <c r="I22" s="31" t="s">
        <v>110</v>
      </c>
      <c r="J22" s="34" t="s">
        <v>138</v>
      </c>
      <c r="K22" s="33">
        <v>0.1</v>
      </c>
      <c r="L22" s="32">
        <v>0.4</v>
      </c>
      <c r="M22" s="32">
        <v>0.7</v>
      </c>
      <c r="N22" s="32">
        <v>1</v>
      </c>
      <c r="O22" s="32">
        <v>1</v>
      </c>
      <c r="P22" s="31" t="s">
        <v>53</v>
      </c>
      <c r="Q22" s="51" t="s">
        <v>218</v>
      </c>
      <c r="R22" s="51" t="s">
        <v>139</v>
      </c>
      <c r="S22" s="51" t="s">
        <v>140</v>
      </c>
      <c r="T22" s="34" t="s">
        <v>139</v>
      </c>
      <c r="U22" s="48">
        <f t="shared" si="0"/>
        <v>0.1</v>
      </c>
      <c r="V22" s="34"/>
      <c r="W22" s="34"/>
      <c r="X22" s="34"/>
      <c r="Y22" s="5"/>
      <c r="Z22" s="48">
        <f t="shared" si="1"/>
        <v>0.4</v>
      </c>
      <c r="AA22" s="35"/>
      <c r="AB22" s="36"/>
      <c r="AC22" s="5"/>
      <c r="AD22" s="5"/>
      <c r="AE22" s="48">
        <f t="shared" si="2"/>
        <v>0.7</v>
      </c>
      <c r="AF22" s="35"/>
      <c r="AG22" s="36"/>
      <c r="AH22" s="5"/>
      <c r="AI22" s="5"/>
      <c r="AJ22" s="48">
        <f t="shared" si="3"/>
        <v>1</v>
      </c>
      <c r="AK22" s="35"/>
      <c r="AL22" s="36"/>
      <c r="AM22" s="5"/>
      <c r="AN22" s="5"/>
      <c r="AO22" s="28">
        <f t="shared" si="4"/>
        <v>1</v>
      </c>
      <c r="AP22" s="35"/>
      <c r="AQ22" s="36">
        <f t="shared" si="5"/>
        <v>0</v>
      </c>
      <c r="AR22" s="5"/>
    </row>
    <row r="23" spans="1:44" s="37" customFormat="1" ht="89.25" x14ac:dyDescent="0.25">
      <c r="A23" s="31">
        <v>5</v>
      </c>
      <c r="B23" s="30" t="s">
        <v>45</v>
      </c>
      <c r="C23" s="74">
        <v>11</v>
      </c>
      <c r="D23" s="65" t="s">
        <v>141</v>
      </c>
      <c r="E23" s="29" t="s">
        <v>47</v>
      </c>
      <c r="F23" s="29" t="s">
        <v>142</v>
      </c>
      <c r="G23" s="65" t="s">
        <v>143</v>
      </c>
      <c r="H23" s="71">
        <v>1</v>
      </c>
      <c r="I23" s="31" t="s">
        <v>65</v>
      </c>
      <c r="J23" s="34" t="s">
        <v>144</v>
      </c>
      <c r="K23" s="80">
        <v>0.25</v>
      </c>
      <c r="L23" s="80">
        <v>0.5</v>
      </c>
      <c r="M23" s="80">
        <v>0.25</v>
      </c>
      <c r="N23" s="80">
        <v>0</v>
      </c>
      <c r="O23" s="81">
        <v>1</v>
      </c>
      <c r="P23" s="31" t="s">
        <v>53</v>
      </c>
      <c r="Q23" s="51" t="s">
        <v>145</v>
      </c>
      <c r="R23" s="51" t="s">
        <v>146</v>
      </c>
      <c r="S23" s="51" t="s">
        <v>147</v>
      </c>
      <c r="T23" s="51" t="s">
        <v>148</v>
      </c>
      <c r="U23" s="48">
        <f t="shared" si="0"/>
        <v>0.25</v>
      </c>
      <c r="V23" s="34"/>
      <c r="W23" s="34"/>
      <c r="X23" s="34"/>
      <c r="Y23" s="5"/>
      <c r="Z23" s="48">
        <f t="shared" si="1"/>
        <v>0.5</v>
      </c>
      <c r="AA23" s="5"/>
      <c r="AB23" s="36"/>
      <c r="AC23" s="5"/>
      <c r="AD23" s="5"/>
      <c r="AE23" s="48">
        <f t="shared" si="2"/>
        <v>0.25</v>
      </c>
      <c r="AF23" s="5"/>
      <c r="AG23" s="36"/>
      <c r="AH23" s="5"/>
      <c r="AI23" s="5"/>
      <c r="AJ23" s="48">
        <f t="shared" si="3"/>
        <v>0</v>
      </c>
      <c r="AK23" s="5"/>
      <c r="AL23" s="36"/>
      <c r="AM23" s="5"/>
      <c r="AN23" s="5"/>
      <c r="AO23" s="28">
        <f t="shared" si="4"/>
        <v>1</v>
      </c>
      <c r="AP23" s="35"/>
      <c r="AQ23" s="36">
        <f t="shared" si="5"/>
        <v>0</v>
      </c>
      <c r="AR23" s="5"/>
    </row>
    <row r="24" spans="1:44" s="37" customFormat="1" ht="63.75" x14ac:dyDescent="0.25">
      <c r="A24" s="31">
        <v>5</v>
      </c>
      <c r="B24" s="30" t="s">
        <v>45</v>
      </c>
      <c r="C24" s="74">
        <v>12</v>
      </c>
      <c r="D24" s="65" t="s">
        <v>149</v>
      </c>
      <c r="E24" s="34" t="s">
        <v>47</v>
      </c>
      <c r="F24" s="30" t="s">
        <v>150</v>
      </c>
      <c r="G24" s="29" t="s">
        <v>151</v>
      </c>
      <c r="H24" s="84" t="s">
        <v>152</v>
      </c>
      <c r="I24" s="34" t="s">
        <v>51</v>
      </c>
      <c r="J24" s="34" t="s">
        <v>153</v>
      </c>
      <c r="K24" s="32">
        <v>1</v>
      </c>
      <c r="L24" s="32">
        <v>1</v>
      </c>
      <c r="M24" s="32">
        <v>1</v>
      </c>
      <c r="N24" s="32">
        <v>1</v>
      </c>
      <c r="O24" s="32">
        <v>1</v>
      </c>
      <c r="P24" s="31" t="s">
        <v>53</v>
      </c>
      <c r="Q24" s="51" t="s">
        <v>154</v>
      </c>
      <c r="R24" s="51" t="s">
        <v>155</v>
      </c>
      <c r="S24" s="51" t="s">
        <v>140</v>
      </c>
      <c r="T24" s="34" t="s">
        <v>155</v>
      </c>
      <c r="U24" s="48">
        <f t="shared" si="0"/>
        <v>1</v>
      </c>
      <c r="V24" s="34"/>
      <c r="W24" s="34"/>
      <c r="X24" s="34"/>
      <c r="Y24" s="5"/>
      <c r="Z24" s="48">
        <f t="shared" si="1"/>
        <v>1</v>
      </c>
      <c r="AA24" s="5"/>
      <c r="AB24" s="36"/>
      <c r="AC24" s="5"/>
      <c r="AD24" s="5"/>
      <c r="AE24" s="48">
        <f t="shared" si="2"/>
        <v>1</v>
      </c>
      <c r="AF24" s="5"/>
      <c r="AG24" s="36"/>
      <c r="AH24" s="5"/>
      <c r="AI24" s="5"/>
      <c r="AJ24" s="48">
        <f t="shared" si="3"/>
        <v>1</v>
      </c>
      <c r="AK24" s="5"/>
      <c r="AL24" s="36"/>
      <c r="AM24" s="5"/>
      <c r="AN24" s="5"/>
      <c r="AO24" s="28">
        <f t="shared" si="4"/>
        <v>1</v>
      </c>
      <c r="AP24" s="35"/>
      <c r="AQ24" s="36">
        <f t="shared" si="5"/>
        <v>0</v>
      </c>
      <c r="AR24" s="5"/>
    </row>
    <row r="25" spans="1:44" s="37" customFormat="1" ht="114.75" x14ac:dyDescent="0.25">
      <c r="A25" s="31">
        <v>5</v>
      </c>
      <c r="B25" s="30" t="s">
        <v>45</v>
      </c>
      <c r="C25" s="74">
        <v>13</v>
      </c>
      <c r="D25" s="65" t="s">
        <v>156</v>
      </c>
      <c r="E25" s="29" t="s">
        <v>47</v>
      </c>
      <c r="F25" s="29" t="s">
        <v>157</v>
      </c>
      <c r="G25" s="29" t="s">
        <v>158</v>
      </c>
      <c r="H25" s="32" t="s">
        <v>94</v>
      </c>
      <c r="I25" s="31" t="s">
        <v>110</v>
      </c>
      <c r="J25" s="34" t="s">
        <v>138</v>
      </c>
      <c r="K25" s="33">
        <v>0</v>
      </c>
      <c r="L25" s="32">
        <v>0.4</v>
      </c>
      <c r="M25" s="32">
        <v>0.8</v>
      </c>
      <c r="N25" s="32">
        <v>1</v>
      </c>
      <c r="O25" s="32">
        <v>1</v>
      </c>
      <c r="P25" s="31" t="s">
        <v>53</v>
      </c>
      <c r="Q25" s="34" t="s">
        <v>159</v>
      </c>
      <c r="R25" s="34" t="s">
        <v>160</v>
      </c>
      <c r="S25" s="34" t="s">
        <v>140</v>
      </c>
      <c r="T25" s="34" t="s">
        <v>161</v>
      </c>
      <c r="U25" s="48">
        <f t="shared" si="0"/>
        <v>0</v>
      </c>
      <c r="V25" s="34"/>
      <c r="W25" s="34"/>
      <c r="X25" s="34"/>
      <c r="Y25" s="5"/>
      <c r="Z25" s="48">
        <f t="shared" si="1"/>
        <v>0.4</v>
      </c>
      <c r="AA25" s="5"/>
      <c r="AB25" s="36"/>
      <c r="AC25" s="5"/>
      <c r="AD25" s="5"/>
      <c r="AE25" s="48">
        <f t="shared" si="2"/>
        <v>0.8</v>
      </c>
      <c r="AF25" s="5"/>
      <c r="AG25" s="36"/>
      <c r="AH25" s="5"/>
      <c r="AI25" s="5"/>
      <c r="AJ25" s="48">
        <f t="shared" si="3"/>
        <v>1</v>
      </c>
      <c r="AK25" s="5"/>
      <c r="AL25" s="36"/>
      <c r="AM25" s="5"/>
      <c r="AN25" s="5"/>
      <c r="AO25" s="28">
        <f t="shared" si="4"/>
        <v>1</v>
      </c>
      <c r="AP25" s="35"/>
      <c r="AQ25" s="36">
        <f t="shared" si="5"/>
        <v>0</v>
      </c>
      <c r="AR25" s="5"/>
    </row>
    <row r="26" spans="1:44" s="37" customFormat="1" ht="96.75" customHeight="1" x14ac:dyDescent="0.25">
      <c r="A26" s="34">
        <v>1</v>
      </c>
      <c r="B26" s="30" t="s">
        <v>45</v>
      </c>
      <c r="C26" s="74">
        <v>14</v>
      </c>
      <c r="D26" s="65" t="s">
        <v>162</v>
      </c>
      <c r="E26" s="30" t="s">
        <v>47</v>
      </c>
      <c r="F26" s="29" t="s">
        <v>163</v>
      </c>
      <c r="G26" s="29" t="s">
        <v>164</v>
      </c>
      <c r="H26" s="32" t="s">
        <v>94</v>
      </c>
      <c r="I26" s="86" t="s">
        <v>65</v>
      </c>
      <c r="J26" s="87" t="s">
        <v>138</v>
      </c>
      <c r="K26" s="88">
        <v>0.25</v>
      </c>
      <c r="L26" s="89">
        <v>0.25</v>
      </c>
      <c r="M26" s="89">
        <v>0.25</v>
      </c>
      <c r="N26" s="89">
        <v>0.25</v>
      </c>
      <c r="O26" s="90">
        <v>1</v>
      </c>
      <c r="P26" s="31" t="s">
        <v>53</v>
      </c>
      <c r="Q26" s="34" t="s">
        <v>159</v>
      </c>
      <c r="R26" s="34" t="s">
        <v>160</v>
      </c>
      <c r="S26" s="34" t="s">
        <v>140</v>
      </c>
      <c r="T26" s="34" t="s">
        <v>161</v>
      </c>
      <c r="U26" s="48">
        <f t="shared" si="0"/>
        <v>0.25</v>
      </c>
      <c r="V26" s="34"/>
      <c r="W26" s="34"/>
      <c r="X26" s="34"/>
      <c r="Y26" s="5"/>
      <c r="Z26" s="48">
        <f t="shared" si="1"/>
        <v>0.25</v>
      </c>
      <c r="AA26" s="5"/>
      <c r="AB26" s="36"/>
      <c r="AC26" s="5"/>
      <c r="AD26" s="5"/>
      <c r="AE26" s="48">
        <f t="shared" si="2"/>
        <v>0.25</v>
      </c>
      <c r="AF26" s="5"/>
      <c r="AG26" s="36"/>
      <c r="AH26" s="5"/>
      <c r="AI26" s="5"/>
      <c r="AJ26" s="48">
        <f t="shared" si="3"/>
        <v>0.25</v>
      </c>
      <c r="AK26" s="5"/>
      <c r="AL26" s="36"/>
      <c r="AM26" s="5"/>
      <c r="AN26" s="5"/>
      <c r="AO26" s="28">
        <f t="shared" si="4"/>
        <v>1</v>
      </c>
      <c r="AP26" s="35"/>
      <c r="AQ26" s="36">
        <f t="shared" si="5"/>
        <v>0</v>
      </c>
      <c r="AR26" s="5"/>
    </row>
    <row r="27" spans="1:44" s="37" customFormat="1" ht="141.75" customHeight="1" x14ac:dyDescent="0.25">
      <c r="A27" s="34">
        <v>5</v>
      </c>
      <c r="B27" s="30" t="s">
        <v>45</v>
      </c>
      <c r="C27" s="74">
        <v>15</v>
      </c>
      <c r="D27" s="29" t="s">
        <v>165</v>
      </c>
      <c r="E27" s="45" t="s">
        <v>47</v>
      </c>
      <c r="F27" s="45" t="s">
        <v>166</v>
      </c>
      <c r="G27" s="45" t="s">
        <v>221</v>
      </c>
      <c r="H27" s="64" t="s">
        <v>94</v>
      </c>
      <c r="I27" s="91" t="s">
        <v>65</v>
      </c>
      <c r="J27" s="92" t="s">
        <v>138</v>
      </c>
      <c r="K27" s="89">
        <v>0.25</v>
      </c>
      <c r="L27" s="89">
        <v>0.25</v>
      </c>
      <c r="M27" s="89">
        <v>0.25</v>
      </c>
      <c r="N27" s="89">
        <v>0.25</v>
      </c>
      <c r="O27" s="93">
        <v>1</v>
      </c>
      <c r="P27" s="31" t="s">
        <v>53</v>
      </c>
      <c r="Q27" s="46" t="s">
        <v>167</v>
      </c>
      <c r="R27" s="46" t="s">
        <v>168</v>
      </c>
      <c r="S27" s="34" t="s">
        <v>140</v>
      </c>
      <c r="T27" s="46" t="s">
        <v>169</v>
      </c>
      <c r="U27" s="48">
        <f t="shared" si="0"/>
        <v>0.25</v>
      </c>
      <c r="V27" s="34"/>
      <c r="W27" s="45"/>
      <c r="X27" s="45"/>
      <c r="Y27" s="5"/>
      <c r="Z27" s="48">
        <f t="shared" si="1"/>
        <v>0.25</v>
      </c>
      <c r="AA27" s="5"/>
      <c r="AB27" s="36"/>
      <c r="AC27" s="5"/>
      <c r="AD27" s="5"/>
      <c r="AE27" s="48">
        <f t="shared" si="2"/>
        <v>0.25</v>
      </c>
      <c r="AF27" s="5"/>
      <c r="AG27" s="36"/>
      <c r="AH27" s="5"/>
      <c r="AI27" s="5"/>
      <c r="AJ27" s="48">
        <f t="shared" si="3"/>
        <v>0.25</v>
      </c>
      <c r="AK27" s="5"/>
      <c r="AL27" s="36"/>
      <c r="AM27" s="5"/>
      <c r="AN27" s="5"/>
      <c r="AO27" s="28">
        <f t="shared" si="4"/>
        <v>1</v>
      </c>
      <c r="AP27" s="35"/>
      <c r="AQ27" s="36">
        <f t="shared" si="5"/>
        <v>0</v>
      </c>
      <c r="AR27" s="5"/>
    </row>
    <row r="28" spans="1:44" s="37" customFormat="1" ht="141.75" customHeight="1" x14ac:dyDescent="0.25">
      <c r="A28" s="34">
        <v>5</v>
      </c>
      <c r="B28" s="30" t="s">
        <v>45</v>
      </c>
      <c r="C28" s="41">
        <v>16</v>
      </c>
      <c r="D28" s="63" t="s">
        <v>170</v>
      </c>
      <c r="E28" s="30" t="s">
        <v>47</v>
      </c>
      <c r="F28" s="45" t="s">
        <v>171</v>
      </c>
      <c r="G28" s="45" t="s">
        <v>214</v>
      </c>
      <c r="H28" s="32" t="s">
        <v>94</v>
      </c>
      <c r="I28" s="91" t="s">
        <v>65</v>
      </c>
      <c r="J28" s="92" t="s">
        <v>138</v>
      </c>
      <c r="K28" s="92" t="s">
        <v>172</v>
      </c>
      <c r="L28" s="94">
        <v>0.25</v>
      </c>
      <c r="M28" s="94">
        <v>0.5</v>
      </c>
      <c r="N28" s="94">
        <v>0.25</v>
      </c>
      <c r="O28" s="95">
        <v>1</v>
      </c>
      <c r="P28" s="31" t="s">
        <v>53</v>
      </c>
      <c r="Q28" s="46" t="s">
        <v>173</v>
      </c>
      <c r="R28" s="46" t="s">
        <v>174</v>
      </c>
      <c r="S28" s="61" t="s">
        <v>140</v>
      </c>
      <c r="T28" s="61" t="s">
        <v>175</v>
      </c>
      <c r="U28" s="67" t="str">
        <f t="shared" si="0"/>
        <v>No programada</v>
      </c>
      <c r="V28" s="61"/>
      <c r="W28" s="61"/>
      <c r="X28" s="61"/>
      <c r="Y28" s="68"/>
      <c r="Z28" s="67">
        <f t="shared" si="1"/>
        <v>0.25</v>
      </c>
      <c r="AA28" s="68"/>
      <c r="AB28" s="36"/>
      <c r="AC28" s="5"/>
      <c r="AD28" s="5"/>
      <c r="AE28" s="48">
        <f t="shared" si="2"/>
        <v>0.5</v>
      </c>
      <c r="AF28" s="5"/>
      <c r="AG28" s="36"/>
      <c r="AH28" s="5"/>
      <c r="AI28" s="5"/>
      <c r="AJ28" s="48">
        <f t="shared" si="3"/>
        <v>0.25</v>
      </c>
      <c r="AK28" s="5"/>
      <c r="AL28" s="36"/>
      <c r="AM28" s="5"/>
      <c r="AN28" s="5"/>
      <c r="AO28" s="28">
        <f t="shared" si="4"/>
        <v>1</v>
      </c>
      <c r="AP28" s="35"/>
      <c r="AQ28" s="36">
        <f t="shared" si="5"/>
        <v>0</v>
      </c>
      <c r="AR28" s="5"/>
    </row>
    <row r="29" spans="1:44" s="37" customFormat="1" ht="141.75" customHeight="1" x14ac:dyDescent="0.25">
      <c r="A29" s="34">
        <v>5</v>
      </c>
      <c r="B29" s="82" t="s">
        <v>45</v>
      </c>
      <c r="C29" s="41">
        <v>17</v>
      </c>
      <c r="D29" s="63" t="s">
        <v>176</v>
      </c>
      <c r="E29" s="30" t="s">
        <v>47</v>
      </c>
      <c r="F29" s="47" t="s">
        <v>215</v>
      </c>
      <c r="G29" s="45" t="s">
        <v>177</v>
      </c>
      <c r="H29" s="74" t="s">
        <v>94</v>
      </c>
      <c r="I29" s="34" t="s">
        <v>65</v>
      </c>
      <c r="J29" s="47" t="s">
        <v>178</v>
      </c>
      <c r="K29" s="41">
        <v>1</v>
      </c>
      <c r="L29" s="41">
        <v>1</v>
      </c>
      <c r="M29" s="41">
        <v>1</v>
      </c>
      <c r="N29" s="41">
        <v>1</v>
      </c>
      <c r="O29" s="72">
        <v>4</v>
      </c>
      <c r="P29" s="31" t="s">
        <v>53</v>
      </c>
      <c r="Q29" s="34" t="s">
        <v>178</v>
      </c>
      <c r="R29" s="34" t="s">
        <v>179</v>
      </c>
      <c r="S29" s="34" t="s">
        <v>180</v>
      </c>
      <c r="T29" s="34" t="s">
        <v>181</v>
      </c>
      <c r="U29" s="48">
        <f t="shared" ref="U29" si="6">K29</f>
        <v>1</v>
      </c>
      <c r="V29" s="5"/>
      <c r="W29" s="36"/>
      <c r="X29" s="5"/>
      <c r="Y29" s="5"/>
      <c r="Z29" s="48"/>
      <c r="AA29" s="5"/>
      <c r="AB29" s="36"/>
      <c r="AC29" s="5"/>
      <c r="AD29" s="5"/>
      <c r="AE29" s="48"/>
      <c r="AF29" s="5"/>
      <c r="AG29" s="36"/>
      <c r="AH29" s="5"/>
      <c r="AI29" s="5"/>
      <c r="AJ29" s="48"/>
      <c r="AK29" s="5"/>
      <c r="AL29" s="36"/>
      <c r="AM29" s="5"/>
      <c r="AN29" s="5"/>
      <c r="AO29" s="28"/>
      <c r="AP29" s="35"/>
      <c r="AQ29" s="36"/>
      <c r="AR29" s="5"/>
    </row>
    <row r="30" spans="1:44" s="37" customFormat="1" ht="151.5" customHeight="1" x14ac:dyDescent="0.25">
      <c r="A30" s="34">
        <v>5</v>
      </c>
      <c r="B30" s="63" t="s">
        <v>45</v>
      </c>
      <c r="C30" s="41">
        <v>18</v>
      </c>
      <c r="D30" s="63" t="s">
        <v>182</v>
      </c>
      <c r="E30" s="96" t="s">
        <v>47</v>
      </c>
      <c r="F30" s="65" t="s">
        <v>183</v>
      </c>
      <c r="G30" s="65" t="s">
        <v>184</v>
      </c>
      <c r="H30" s="68" t="s">
        <v>94</v>
      </c>
      <c r="I30" s="61" t="s">
        <v>65</v>
      </c>
      <c r="J30" s="69" t="s">
        <v>185</v>
      </c>
      <c r="K30" s="80">
        <v>0.25</v>
      </c>
      <c r="L30" s="80">
        <v>0.25</v>
      </c>
      <c r="M30" s="80">
        <v>0.25</v>
      </c>
      <c r="N30" s="83">
        <v>0.25</v>
      </c>
      <c r="O30" s="81">
        <v>1</v>
      </c>
      <c r="P30" s="70" t="s">
        <v>112</v>
      </c>
      <c r="Q30" s="61" t="s">
        <v>186</v>
      </c>
      <c r="R30" s="51" t="s">
        <v>187</v>
      </c>
      <c r="S30" s="51" t="s">
        <v>147</v>
      </c>
      <c r="T30" s="51" t="s">
        <v>188</v>
      </c>
      <c r="U30" s="48">
        <f t="shared" si="0"/>
        <v>0.25</v>
      </c>
      <c r="V30" s="5"/>
      <c r="W30" s="36"/>
      <c r="X30" s="5"/>
      <c r="Y30" s="5"/>
      <c r="Z30" s="48">
        <f t="shared" si="1"/>
        <v>0.25</v>
      </c>
      <c r="AA30" s="5"/>
      <c r="AB30" s="36"/>
      <c r="AC30" s="5"/>
      <c r="AD30" s="5"/>
      <c r="AE30" s="48">
        <f t="shared" si="2"/>
        <v>0.25</v>
      </c>
      <c r="AF30" s="5"/>
      <c r="AG30" s="36"/>
      <c r="AH30" s="5"/>
      <c r="AI30" s="5"/>
      <c r="AJ30" s="48">
        <f t="shared" si="3"/>
        <v>0.25</v>
      </c>
      <c r="AK30" s="5"/>
      <c r="AL30" s="36"/>
      <c r="AM30" s="5"/>
      <c r="AN30" s="5"/>
      <c r="AO30" s="28"/>
      <c r="AP30" s="35"/>
      <c r="AQ30" s="36"/>
      <c r="AR30" s="5"/>
    </row>
    <row r="31" spans="1:44" s="60" customFormat="1" ht="110.25" customHeight="1" x14ac:dyDescent="0.25">
      <c r="A31" s="51">
        <v>5</v>
      </c>
      <c r="B31" s="52" t="s">
        <v>45</v>
      </c>
      <c r="C31" s="53">
        <v>19</v>
      </c>
      <c r="D31" s="52" t="s">
        <v>189</v>
      </c>
      <c r="E31" s="50" t="s">
        <v>47</v>
      </c>
      <c r="F31" s="50" t="s">
        <v>190</v>
      </c>
      <c r="G31" s="50" t="s">
        <v>191</v>
      </c>
      <c r="H31" s="68" t="s">
        <v>94</v>
      </c>
      <c r="I31" s="61" t="s">
        <v>65</v>
      </c>
      <c r="J31" s="69" t="s">
        <v>192</v>
      </c>
      <c r="K31" s="41">
        <v>0</v>
      </c>
      <c r="L31" s="41">
        <v>2</v>
      </c>
      <c r="M31" s="41">
        <v>2</v>
      </c>
      <c r="N31" s="41">
        <v>2</v>
      </c>
      <c r="O31" s="41">
        <v>6</v>
      </c>
      <c r="P31" s="70" t="s">
        <v>53</v>
      </c>
      <c r="Q31" s="51" t="s">
        <v>193</v>
      </c>
      <c r="R31" s="51" t="s">
        <v>194</v>
      </c>
      <c r="S31" s="51" t="s">
        <v>147</v>
      </c>
      <c r="T31" s="51" t="s">
        <v>195</v>
      </c>
      <c r="U31" s="56">
        <f t="shared" si="0"/>
        <v>0</v>
      </c>
      <c r="V31" s="54"/>
      <c r="W31" s="57"/>
      <c r="X31" s="54"/>
      <c r="Y31" s="54"/>
      <c r="Z31" s="56">
        <f t="shared" si="1"/>
        <v>2</v>
      </c>
      <c r="AA31" s="54"/>
      <c r="AB31" s="57"/>
      <c r="AC31" s="54"/>
      <c r="AD31" s="54"/>
      <c r="AE31" s="56">
        <f t="shared" si="2"/>
        <v>2</v>
      </c>
      <c r="AF31" s="54"/>
      <c r="AG31" s="57"/>
      <c r="AH31" s="54"/>
      <c r="AI31" s="54"/>
      <c r="AJ31" s="56">
        <f t="shared" si="3"/>
        <v>2</v>
      </c>
      <c r="AK31" s="54"/>
      <c r="AL31" s="57"/>
      <c r="AM31" s="54"/>
      <c r="AN31" s="54"/>
      <c r="AO31" s="58"/>
      <c r="AP31" s="59"/>
      <c r="AQ31" s="57"/>
      <c r="AR31" s="54"/>
    </row>
    <row r="32" spans="1:44" s="60" customFormat="1" ht="102.75" customHeight="1" x14ac:dyDescent="0.25">
      <c r="A32" s="51">
        <v>5</v>
      </c>
      <c r="B32" s="52" t="s">
        <v>45</v>
      </c>
      <c r="C32" s="53">
        <v>20</v>
      </c>
      <c r="D32" s="61" t="s">
        <v>196</v>
      </c>
      <c r="E32" s="51" t="s">
        <v>47</v>
      </c>
      <c r="F32" s="51" t="s">
        <v>197</v>
      </c>
      <c r="G32" s="51" t="s">
        <v>198</v>
      </c>
      <c r="H32" s="41" t="s">
        <v>94</v>
      </c>
      <c r="I32" s="51" t="s">
        <v>65</v>
      </c>
      <c r="J32" s="51" t="s">
        <v>199</v>
      </c>
      <c r="K32" s="41">
        <v>1</v>
      </c>
      <c r="L32" s="41">
        <v>3</v>
      </c>
      <c r="M32" s="41">
        <v>3</v>
      </c>
      <c r="N32" s="41">
        <v>3</v>
      </c>
      <c r="O32" s="53">
        <v>10</v>
      </c>
      <c r="P32" s="55" t="s">
        <v>53</v>
      </c>
      <c r="Q32" s="51" t="s">
        <v>200</v>
      </c>
      <c r="R32" s="51" t="s">
        <v>194</v>
      </c>
      <c r="S32" s="51" t="s">
        <v>147</v>
      </c>
      <c r="T32" s="51" t="s">
        <v>195</v>
      </c>
      <c r="U32" s="56">
        <f t="shared" si="0"/>
        <v>1</v>
      </c>
      <c r="V32" s="54"/>
      <c r="W32" s="57"/>
      <c r="X32" s="54"/>
      <c r="Y32" s="54"/>
      <c r="Z32" s="56">
        <f t="shared" si="1"/>
        <v>3</v>
      </c>
      <c r="AA32" s="54"/>
      <c r="AB32" s="57"/>
      <c r="AC32" s="54"/>
      <c r="AD32" s="54"/>
      <c r="AE32" s="56">
        <f t="shared" si="2"/>
        <v>3</v>
      </c>
      <c r="AF32" s="54"/>
      <c r="AG32" s="57"/>
      <c r="AH32" s="54"/>
      <c r="AI32" s="54"/>
      <c r="AJ32" s="56">
        <f t="shared" si="3"/>
        <v>3</v>
      </c>
      <c r="AK32" s="54"/>
      <c r="AL32" s="57"/>
      <c r="AM32" s="54"/>
      <c r="AN32" s="54"/>
      <c r="AO32" s="58">
        <f t="shared" si="4"/>
        <v>10</v>
      </c>
      <c r="AP32" s="59"/>
      <c r="AQ32" s="57">
        <f t="shared" si="5"/>
        <v>0</v>
      </c>
      <c r="AR32" s="54"/>
    </row>
    <row r="33" spans="1:44" s="7" customFormat="1" ht="15.75" x14ac:dyDescent="0.25">
      <c r="A33" s="12"/>
      <c r="B33" s="12"/>
      <c r="C33" s="12"/>
      <c r="D33" s="15" t="s">
        <v>201</v>
      </c>
      <c r="E33" s="12"/>
      <c r="F33" s="12"/>
      <c r="G33" s="12"/>
      <c r="H33" s="12"/>
      <c r="I33" s="12"/>
      <c r="J33" s="12"/>
      <c r="K33" s="16"/>
      <c r="L33" s="16"/>
      <c r="M33" s="16"/>
      <c r="N33" s="16"/>
      <c r="O33" s="16"/>
      <c r="P33" s="12"/>
      <c r="Q33" s="12"/>
      <c r="R33" s="12"/>
      <c r="S33" s="12"/>
      <c r="T33" s="12"/>
      <c r="U33" s="16"/>
      <c r="V33" s="16"/>
      <c r="W33" s="16"/>
      <c r="X33" s="12"/>
      <c r="Y33" s="12"/>
      <c r="Z33" s="16"/>
      <c r="AA33" s="16"/>
      <c r="AB33" s="16"/>
      <c r="AC33" s="12"/>
      <c r="AD33" s="12"/>
      <c r="AE33" s="16"/>
      <c r="AF33" s="16"/>
      <c r="AG33" s="16"/>
      <c r="AH33" s="12"/>
      <c r="AI33" s="12"/>
      <c r="AJ33" s="16"/>
      <c r="AK33" s="16"/>
      <c r="AL33" s="16"/>
      <c r="AM33" s="12"/>
      <c r="AN33" s="12"/>
      <c r="AO33" s="17"/>
      <c r="AP33" s="17"/>
      <c r="AQ33" s="16">
        <f>AVERAGE(AQ13:AQ32)*80%</f>
        <v>0</v>
      </c>
      <c r="AR33" s="12"/>
    </row>
    <row r="34" spans="1:44" s="139" customFormat="1" ht="76.5" x14ac:dyDescent="0.2">
      <c r="A34" s="128">
        <v>7</v>
      </c>
      <c r="B34" s="129" t="s">
        <v>213</v>
      </c>
      <c r="C34" s="128" t="s">
        <v>223</v>
      </c>
      <c r="D34" s="129" t="s">
        <v>224</v>
      </c>
      <c r="E34" s="129" t="s">
        <v>210</v>
      </c>
      <c r="F34" s="129" t="s">
        <v>225</v>
      </c>
      <c r="G34" s="129" t="s">
        <v>226</v>
      </c>
      <c r="H34" s="130"/>
      <c r="I34" s="129" t="s">
        <v>51</v>
      </c>
      <c r="J34" s="131" t="s">
        <v>227</v>
      </c>
      <c r="K34" s="132" t="s">
        <v>172</v>
      </c>
      <c r="L34" s="132">
        <v>0.8</v>
      </c>
      <c r="M34" s="132" t="s">
        <v>172</v>
      </c>
      <c r="N34" s="132">
        <v>0.8</v>
      </c>
      <c r="O34" s="132">
        <f>AVERAGE(L34,N34)</f>
        <v>0.8</v>
      </c>
      <c r="P34" s="133" t="s">
        <v>53</v>
      </c>
      <c r="Q34" s="129" t="s">
        <v>228</v>
      </c>
      <c r="R34" s="129" t="s">
        <v>228</v>
      </c>
      <c r="S34" s="129" t="s">
        <v>229</v>
      </c>
      <c r="T34" s="134" t="s">
        <v>230</v>
      </c>
      <c r="U34" s="135" t="str">
        <f>K34</f>
        <v>No programada</v>
      </c>
      <c r="V34" s="130"/>
      <c r="W34" s="136" t="e">
        <f>IF(V34/U34&gt;100%,100%,V34/U34)</f>
        <v>#VALUE!</v>
      </c>
      <c r="X34" s="130"/>
      <c r="Y34" s="130"/>
      <c r="Z34" s="137">
        <f>L34</f>
        <v>0.8</v>
      </c>
      <c r="AA34" s="130"/>
      <c r="AB34" s="136">
        <f>IF(AA34/Z34&gt;100%,100%,AA34/Z34)</f>
        <v>0</v>
      </c>
      <c r="AC34" s="130"/>
      <c r="AD34" s="130"/>
      <c r="AE34" s="137" t="str">
        <f>M34</f>
        <v>No programada</v>
      </c>
      <c r="AF34" s="130"/>
      <c r="AG34" s="136" t="e">
        <f>IF(AF34/AE34&gt;100%,100%,AF34/AE34)</f>
        <v>#VALUE!</v>
      </c>
      <c r="AH34" s="130"/>
      <c r="AI34" s="130"/>
      <c r="AJ34" s="137">
        <f>N34</f>
        <v>0.8</v>
      </c>
      <c r="AK34" s="130"/>
      <c r="AL34" s="136">
        <f>IF(AK34/AJ34&gt;100%,100%,AK34/AJ34)</f>
        <v>0</v>
      </c>
      <c r="AM34" s="130"/>
      <c r="AN34" s="130"/>
      <c r="AO34" s="135">
        <f>O34</f>
        <v>0.8</v>
      </c>
      <c r="AP34" s="138"/>
      <c r="AQ34" s="136">
        <f>IF(AP34/AO34&gt;100%,100%,AP34/AO34)</f>
        <v>0</v>
      </c>
      <c r="AR34" s="130"/>
    </row>
    <row r="35" spans="1:44" s="139" customFormat="1" ht="76.5" x14ac:dyDescent="0.2">
      <c r="A35" s="140">
        <v>7</v>
      </c>
      <c r="B35" s="133" t="s">
        <v>213</v>
      </c>
      <c r="C35" s="140" t="s">
        <v>231</v>
      </c>
      <c r="D35" s="133" t="s">
        <v>232</v>
      </c>
      <c r="E35" s="133" t="s">
        <v>210</v>
      </c>
      <c r="F35" s="133" t="s">
        <v>233</v>
      </c>
      <c r="G35" s="133" t="s">
        <v>234</v>
      </c>
      <c r="H35" s="130"/>
      <c r="I35" s="133" t="s">
        <v>65</v>
      </c>
      <c r="J35" s="141" t="s">
        <v>235</v>
      </c>
      <c r="K35" s="142">
        <v>0.25</v>
      </c>
      <c r="L35" s="142">
        <v>0.25</v>
      </c>
      <c r="M35" s="142">
        <v>0.25</v>
      </c>
      <c r="N35" s="142">
        <v>0.25</v>
      </c>
      <c r="O35" s="142">
        <f>SUM(K35:N35)</f>
        <v>1</v>
      </c>
      <c r="P35" s="133" t="s">
        <v>53</v>
      </c>
      <c r="Q35" s="133" t="s">
        <v>236</v>
      </c>
      <c r="R35" s="133" t="s">
        <v>236</v>
      </c>
      <c r="S35" s="129" t="s">
        <v>229</v>
      </c>
      <c r="T35" s="143" t="s">
        <v>237</v>
      </c>
      <c r="U35" s="137">
        <f>K35</f>
        <v>0.25</v>
      </c>
      <c r="V35" s="130"/>
      <c r="W35" s="136">
        <f>IF(V35/U35&gt;100%,100%,V35/U35)</f>
        <v>0</v>
      </c>
      <c r="X35" s="130"/>
      <c r="Y35" s="130"/>
      <c r="Z35" s="137">
        <f>L35</f>
        <v>0.25</v>
      </c>
      <c r="AA35" s="130"/>
      <c r="AB35" s="136">
        <f>IF(AA35/Z35&gt;100%,100%,AA35/Z35)</f>
        <v>0</v>
      </c>
      <c r="AC35" s="130"/>
      <c r="AD35" s="130"/>
      <c r="AE35" s="137">
        <f>M35</f>
        <v>0.25</v>
      </c>
      <c r="AF35" s="130"/>
      <c r="AG35" s="136">
        <f>IF(AF35/AE35&gt;100%,100%,AF35/AE35)</f>
        <v>0</v>
      </c>
      <c r="AH35" s="130"/>
      <c r="AI35" s="130"/>
      <c r="AJ35" s="137">
        <f>N35</f>
        <v>0.25</v>
      </c>
      <c r="AK35" s="130"/>
      <c r="AL35" s="136">
        <f>IF(AK35/AJ35&gt;100%,100%,AK35/AJ35)</f>
        <v>0</v>
      </c>
      <c r="AM35" s="130"/>
      <c r="AN35" s="130"/>
      <c r="AO35" s="135">
        <f>O35</f>
        <v>1</v>
      </c>
      <c r="AP35" s="138"/>
      <c r="AQ35" s="136">
        <f>IF(AP35/AO35&gt;100%,100%,AP35/AO35)</f>
        <v>0</v>
      </c>
      <c r="AR35" s="130"/>
    </row>
    <row r="36" spans="1:44" s="139" customFormat="1" ht="76.5" x14ac:dyDescent="0.2">
      <c r="A36" s="140">
        <v>7</v>
      </c>
      <c r="B36" s="133" t="s">
        <v>213</v>
      </c>
      <c r="C36" s="140" t="s">
        <v>238</v>
      </c>
      <c r="D36" s="133" t="s">
        <v>239</v>
      </c>
      <c r="E36" s="133" t="s">
        <v>210</v>
      </c>
      <c r="F36" s="133" t="s">
        <v>240</v>
      </c>
      <c r="G36" s="133" t="s">
        <v>241</v>
      </c>
      <c r="H36" s="130"/>
      <c r="I36" s="133" t="s">
        <v>65</v>
      </c>
      <c r="J36" s="141" t="s">
        <v>242</v>
      </c>
      <c r="K36" s="142" t="s">
        <v>172</v>
      </c>
      <c r="L36" s="142">
        <v>1</v>
      </c>
      <c r="M36" s="142" t="s">
        <v>172</v>
      </c>
      <c r="N36" s="142">
        <v>1</v>
      </c>
      <c r="O36" s="142">
        <f>AVERAGE(L36,M36)</f>
        <v>1</v>
      </c>
      <c r="P36" s="133" t="s">
        <v>53</v>
      </c>
      <c r="Q36" s="133" t="s">
        <v>243</v>
      </c>
      <c r="R36" s="133" t="s">
        <v>244</v>
      </c>
      <c r="S36" s="129" t="s">
        <v>229</v>
      </c>
      <c r="T36" s="143" t="s">
        <v>245</v>
      </c>
      <c r="U36" s="135" t="str">
        <f>K36</f>
        <v>No programada</v>
      </c>
      <c r="V36" s="130"/>
      <c r="W36" s="136" t="e">
        <f>IF(V36/U36&gt;100%,100%,V36/U36)</f>
        <v>#VALUE!</v>
      </c>
      <c r="X36" s="130"/>
      <c r="Y36" s="130"/>
      <c r="Z36" s="137">
        <f>L36</f>
        <v>1</v>
      </c>
      <c r="AA36" s="130"/>
      <c r="AB36" s="136">
        <f>IF(AA36/Z36&gt;100%,100%,AA36/Z36)</f>
        <v>0</v>
      </c>
      <c r="AC36" s="130"/>
      <c r="AD36" s="130"/>
      <c r="AE36" s="137" t="str">
        <f>M36</f>
        <v>No programada</v>
      </c>
      <c r="AF36" s="130"/>
      <c r="AG36" s="136" t="e">
        <f>IF(AF36/AE36&gt;100%,100%,AF36/AE36)</f>
        <v>#VALUE!</v>
      </c>
      <c r="AH36" s="130"/>
      <c r="AI36" s="130"/>
      <c r="AJ36" s="137">
        <f>N36</f>
        <v>1</v>
      </c>
      <c r="AK36" s="130"/>
      <c r="AL36" s="136">
        <f>IF(AK36/AJ36&gt;100%,100%,AK36/AJ36)</f>
        <v>0</v>
      </c>
      <c r="AM36" s="130"/>
      <c r="AN36" s="130"/>
      <c r="AO36" s="135">
        <f>O36</f>
        <v>1</v>
      </c>
      <c r="AP36" s="138"/>
      <c r="AQ36" s="136">
        <f>IF(AP36/AO36&gt;100%,100%,AP36/AO36)</f>
        <v>0</v>
      </c>
      <c r="AR36" s="130"/>
    </row>
    <row r="37" spans="1:44" s="7" customFormat="1" ht="15.75" x14ac:dyDescent="0.25">
      <c r="A37" s="12"/>
      <c r="B37" s="12"/>
      <c r="C37" s="12"/>
      <c r="D37" s="13" t="s">
        <v>202</v>
      </c>
      <c r="E37" s="13"/>
      <c r="F37" s="13"/>
      <c r="G37" s="13"/>
      <c r="H37" s="13"/>
      <c r="I37" s="13"/>
      <c r="J37" s="13"/>
      <c r="K37" s="14"/>
      <c r="L37" s="14"/>
      <c r="M37" s="14"/>
      <c r="N37" s="14"/>
      <c r="O37" s="14"/>
      <c r="P37" s="13"/>
      <c r="Q37" s="12"/>
      <c r="R37" s="12"/>
      <c r="S37" s="12"/>
      <c r="T37" s="12"/>
      <c r="U37" s="14"/>
      <c r="V37" s="26"/>
      <c r="W37" s="16"/>
      <c r="X37" s="12"/>
      <c r="Y37" s="12"/>
      <c r="Z37" s="14"/>
      <c r="AA37" s="14"/>
      <c r="AB37" s="26"/>
      <c r="AC37" s="12"/>
      <c r="AD37" s="12"/>
      <c r="AE37" s="14"/>
      <c r="AF37" s="14"/>
      <c r="AG37" s="26"/>
      <c r="AH37" s="12"/>
      <c r="AI37" s="12"/>
      <c r="AJ37" s="14"/>
      <c r="AK37" s="14"/>
      <c r="AL37" s="26"/>
      <c r="AM37" s="12"/>
      <c r="AN37" s="12"/>
      <c r="AO37" s="18"/>
      <c r="AP37" s="18"/>
      <c r="AQ37" s="26">
        <f>AVERAGE(AQ34:AQ36)*20%</f>
        <v>0</v>
      </c>
      <c r="AR37" s="12"/>
    </row>
    <row r="38" spans="1:44" s="11" customFormat="1" ht="18.75" x14ac:dyDescent="0.3">
      <c r="A38" s="8"/>
      <c r="B38" s="8"/>
      <c r="C38" s="8"/>
      <c r="D38" s="9" t="s">
        <v>203</v>
      </c>
      <c r="E38" s="8"/>
      <c r="F38" s="8"/>
      <c r="G38" s="8"/>
      <c r="H38" s="8"/>
      <c r="I38" s="8"/>
      <c r="J38" s="8"/>
      <c r="K38" s="10"/>
      <c r="L38" s="10"/>
      <c r="M38" s="10"/>
      <c r="N38" s="10"/>
      <c r="O38" s="10"/>
      <c r="P38" s="8"/>
      <c r="Q38" s="8"/>
      <c r="R38" s="8"/>
      <c r="S38" s="8"/>
      <c r="T38" s="8"/>
      <c r="U38" s="10"/>
      <c r="V38" s="27"/>
      <c r="W38" s="27"/>
      <c r="X38" s="8"/>
      <c r="Y38" s="8"/>
      <c r="Z38" s="10"/>
      <c r="AA38" s="10"/>
      <c r="AB38" s="27"/>
      <c r="AC38" s="8"/>
      <c r="AD38" s="8"/>
      <c r="AE38" s="10"/>
      <c r="AF38" s="10"/>
      <c r="AG38" s="27"/>
      <c r="AH38" s="8"/>
      <c r="AI38" s="8"/>
      <c r="AJ38" s="10"/>
      <c r="AK38" s="10"/>
      <c r="AL38" s="27"/>
      <c r="AM38" s="8"/>
      <c r="AN38" s="8"/>
      <c r="AO38" s="19"/>
      <c r="AP38" s="19"/>
      <c r="AQ38" s="27">
        <f>AQ33+AQ37</f>
        <v>0</v>
      </c>
      <c r="AR38" s="8"/>
    </row>
  </sheetData>
  <autoFilter ref="A12:AR38" xr:uid="{393757A3-C994-41E5-9502-5424A4810E09}"/>
  <mergeCells count="24"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  <mergeCell ref="C10:E11"/>
    <mergeCell ref="A10:B11"/>
    <mergeCell ref="A1:J1"/>
    <mergeCell ref="D4:D8"/>
    <mergeCell ref="F10:P11"/>
    <mergeCell ref="A2:J2"/>
    <mergeCell ref="A4:C8"/>
    <mergeCell ref="K1:O1"/>
  </mergeCells>
  <dataValidations count="4">
    <dataValidation type="list" allowBlank="1" showInputMessage="1" showErrorMessage="1" sqref="B13:B18" xr:uid="{0E9BCA14-EC50-450C-B5C0-9DC063E949A7}">
      <formula1>$CQ$10:$CQ$16</formula1>
    </dataValidation>
    <dataValidation type="list" allowBlank="1" showInputMessage="1" showErrorMessage="1" sqref="E13:E18" xr:uid="{17EAB9F6-C45C-405C-AD81-491D055DAD94}">
      <formula1>$CR$10:$CR$11</formula1>
    </dataValidation>
    <dataValidation type="list" allowBlank="1" showInputMessage="1" showErrorMessage="1" sqref="P17:P23 P25:P32" xr:uid="{9E715B7E-51B0-4D7B-BAE7-E67C44F1D7CA}">
      <formula1>$CT$10:$CT$12</formula1>
    </dataValidation>
    <dataValidation type="list" allowBlank="1" showInputMessage="1" showErrorMessage="1" sqref="I13 I17:I18" xr:uid="{79005E18-32F7-4D62-BB2C-64E6A1159ED5}">
      <formula1>$CS$10:$CS$13</formula1>
    </dataValidation>
  </dataValidation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B34:C36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E34:E36 E29:E32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I34:I36 I29:I32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P34:P36 P13:P16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E3" sqref="E3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3" t="s">
        <v>19</v>
      </c>
      <c r="B1" s="22" t="s">
        <v>204</v>
      </c>
      <c r="C1" s="22" t="s">
        <v>23</v>
      </c>
      <c r="D1" s="3" t="s">
        <v>27</v>
      </c>
      <c r="E1" s="20" t="s">
        <v>34</v>
      </c>
    </row>
    <row r="2" spans="1:5" x14ac:dyDescent="0.25">
      <c r="A2" s="24">
        <v>1</v>
      </c>
      <c r="B2" s="24" t="s">
        <v>106</v>
      </c>
      <c r="C2" s="24" t="s">
        <v>205</v>
      </c>
      <c r="D2" s="24" t="s">
        <v>65</v>
      </c>
      <c r="E2" s="24" t="s">
        <v>53</v>
      </c>
    </row>
    <row r="3" spans="1:5" x14ac:dyDescent="0.25">
      <c r="A3" s="24">
        <v>2</v>
      </c>
      <c r="B3" s="24" t="s">
        <v>117</v>
      </c>
      <c r="C3" s="24" t="s">
        <v>206</v>
      </c>
      <c r="D3" s="24" t="s">
        <v>110</v>
      </c>
      <c r="E3" s="24" t="s">
        <v>207</v>
      </c>
    </row>
    <row r="4" spans="1:5" x14ac:dyDescent="0.25">
      <c r="A4" s="24">
        <v>3</v>
      </c>
      <c r="B4" s="24" t="s">
        <v>90</v>
      </c>
      <c r="C4" s="24" t="s">
        <v>47</v>
      </c>
      <c r="D4" s="24" t="s">
        <v>208</v>
      </c>
      <c r="E4" s="24" t="s">
        <v>112</v>
      </c>
    </row>
    <row r="5" spans="1:5" x14ac:dyDescent="0.25">
      <c r="A5" s="24">
        <v>4</v>
      </c>
      <c r="B5" s="24" t="s">
        <v>209</v>
      </c>
      <c r="C5" s="24" t="s">
        <v>210</v>
      </c>
      <c r="D5" s="24" t="s">
        <v>51</v>
      </c>
      <c r="E5" s="24"/>
    </row>
    <row r="6" spans="1:5" x14ac:dyDescent="0.25">
      <c r="A6" s="24">
        <v>5</v>
      </c>
      <c r="B6" s="24" t="s">
        <v>211</v>
      </c>
      <c r="C6" s="24"/>
      <c r="D6" s="24"/>
      <c r="E6" s="24"/>
    </row>
    <row r="7" spans="1:5" x14ac:dyDescent="0.25">
      <c r="A7" s="24">
        <v>6</v>
      </c>
      <c r="B7" s="24" t="s">
        <v>212</v>
      </c>
      <c r="C7" s="24"/>
      <c r="D7" s="24"/>
      <c r="E7" s="24"/>
    </row>
    <row r="8" spans="1:5" x14ac:dyDescent="0.25">
      <c r="A8" s="24">
        <v>7</v>
      </c>
      <c r="B8" s="24" t="s">
        <v>213</v>
      </c>
      <c r="C8" s="24"/>
      <c r="D8" s="24"/>
      <c r="E8" s="2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3422904F5EFA4A9C4CAE03230AE9CE" ma:contentTypeVersion="13" ma:contentTypeDescription="Crear nuevo documento." ma:contentTypeScope="" ma:versionID="179e70da709eda47b057ecac00f524fd">
  <xsd:schema xmlns:xsd="http://www.w3.org/2001/XMLSchema" xmlns:xs="http://www.w3.org/2001/XMLSchema" xmlns:p="http://schemas.microsoft.com/office/2006/metadata/properties" xmlns:ns2="2cf89fa5-a59b-4093-b5de-da0d8fcd0385" xmlns:ns3="bf547d67-86a5-4e0b-aaf8-9620ec481999" targetNamespace="http://schemas.microsoft.com/office/2006/metadata/properties" ma:root="true" ma:fieldsID="1664fcfc4cc3907b490b6fe3de59b3be" ns2:_="" ns3:_="">
    <xsd:import namespace="2cf89fa5-a59b-4093-b5de-da0d8fcd0385"/>
    <xsd:import namespace="bf547d67-86a5-4e0b-aaf8-9620ec4819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f89fa5-a59b-4093-b5de-da0d8fcd03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47d67-86a5-4e0b-aaf8-9620ec48199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7A27D-2DCC-45AD-96FD-0282CEB7ED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4CCC4E-D347-4768-973E-DAF0491CC3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7874192-C3E3-4EF3-A009-1262FFAB74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f89fa5-a59b-4093-b5de-da0d8fcd0385"/>
    <ds:schemaRef ds:uri="bf547d67-86a5-4e0b-aaf8-9620ec481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0x0101002E3422904F5EFA4A9C4CAE03230AE9CE</vt:lpwstr>
  </property>
</Properties>
</file>