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8A82FF26-AE5B-4D13-9F4C-0615A244AC7E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AQ29" i="1" s="1"/>
  <c r="P28" i="1"/>
  <c r="AQ28" i="1" s="1"/>
  <c r="P27" i="1"/>
  <c r="AQ27" i="1" s="1"/>
  <c r="P26" i="1"/>
  <c r="AQ26" i="1" s="1"/>
  <c r="P25" i="1"/>
  <c r="P24" i="1"/>
  <c r="AS35" i="1"/>
  <c r="AN35" i="1"/>
  <c r="AI35" i="1"/>
  <c r="AD35" i="1"/>
  <c r="Y35" i="1"/>
  <c r="AR30" i="1"/>
  <c r="AL30" i="1"/>
  <c r="AN30" i="1" s="1"/>
  <c r="AG30" i="1"/>
  <c r="AI30" i="1" s="1"/>
  <c r="AB30" i="1"/>
  <c r="AD30" i="1" s="1"/>
  <c r="W30" i="1"/>
  <c r="Y30" i="1" s="1"/>
  <c r="AQ30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Q25" i="1"/>
  <c r="AR24" i="1"/>
  <c r="AL24" i="1"/>
  <c r="AN24" i="1" s="1"/>
  <c r="AG24" i="1"/>
  <c r="AI24" i="1" s="1"/>
  <c r="AB24" i="1"/>
  <c r="AD24" i="1" s="1"/>
  <c r="W24" i="1"/>
  <c r="Y24" i="1" s="1"/>
  <c r="AQ24" i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S30" i="1"/>
  <c r="AD31" i="1"/>
  <c r="AD36" i="1" s="1"/>
  <c r="AI31" i="1"/>
  <c r="AI36" i="1" s="1"/>
  <c r="Y31" i="1"/>
  <c r="Y36" i="1" s="1"/>
  <c r="AN31" i="1"/>
  <c r="AN36" i="1" s="1"/>
  <c r="AS31" i="1" l="1"/>
  <c r="AS36" i="1" s="1"/>
</calcChain>
</file>

<file path=xl/sharedStrings.xml><?xml version="1.0" encoding="utf-8"?>
<sst xmlns="http://schemas.openxmlformats.org/spreadsheetml/2006/main" count="297" uniqueCount="150">
  <si>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</si>
  <si>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</si>
  <si>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</si>
  <si>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</si>
  <si>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</si>
  <si>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</si>
  <si>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</si>
  <si>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</si>
  <si>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</si>
  <si>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</si>
  <si>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</si>
  <si>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</si>
  <si>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</si>
  <si>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</si>
  <si>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</si>
  <si>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</si>
  <si>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</si>
  <si>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</si>
  <si>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</si>
  <si>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</si>
  <si>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</si>
  <si>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</si>
  <si>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</si>
  <si>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</si>
  <si>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</si>
  <si>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</si>
  <si>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</si>
  <si>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</si>
  <si>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</si>
  <si>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</si>
  <si>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</si>
  <si>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</si>
  <si>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</si>
  <si>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</si>
  <si>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</si>
  <si>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</si>
  <si>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</si>
  <si>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</si>
  <si>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</si>
  <si>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</si>
  <si>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</si>
  <si>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</si>
  <si>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</si>
  <si>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</si>
  <si>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</si>
  <si>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</si>
  <si>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</si>
  <si>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</si>
  <si>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</si>
  <si>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</si>
  <si>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</si>
  <si>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</si>
  <si>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</si>
  <si>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</si>
  <si>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</si>
  <si>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</si>
  <si>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</si>
  <si>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</si>
  <si>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</si>
  <si>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</si>
  <si>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</si>
  <si>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</si>
  <si>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</si>
  <si>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</si>
  <si>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</si>
  <si>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</si>
  <si>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</si>
  <si>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</si>
  <si>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</si>
  <si>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</si>
  <si>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</si>
  <si>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</si>
  <si>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</si>
  <si>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</si>
  <si>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</si>
  <si>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</si>
  <si>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</si>
  <si>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</si>
  <si>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</si>
  <si>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</si>
  <si>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</si>
  <si>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</si>
  <si>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</si>
  <si>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</si>
  <si>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</si>
  <si>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</si>
  <si>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</si>
  <si>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</si>
  <si>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</si>
  <si>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</si>
  <si>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</si>
  <si>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</si>
  <si>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</si>
  <si>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</si>
  <si>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</si>
  <si>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</si>
  <si>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</si>
  <si>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</si>
  <si>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</si>
  <si>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</si>
  <si>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</si>
  <si>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</si>
  <si>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</si>
  <si>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</si>
  <si>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</si>
  <si>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</si>
  <si>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</si>
  <si>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</si>
  <si>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</si>
  <si>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</si>
  <si>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</si>
  <si>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</si>
  <si>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</si>
  <si>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</si>
  <si>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</si>
  <si>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</si>
  <si>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</si>
  <si>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</si>
  <si>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</si>
  <si>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</si>
  <si>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</si>
  <si>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</si>
  <si>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</si>
  <si>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</si>
  <si>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</si>
  <si>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</si>
  <si>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</si>
  <si>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Acciones de control u operativos para el cumplimiento de los fallos de cerros orientales realizadas</t>
  </si>
  <si>
    <t>Número de Acciones de control u operativos para el cumplimiento de los fallos de Río Bogotá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</si>
  <si>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</si>
  <si>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</si>
  <si>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</si>
  <si>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</si>
  <si>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</si>
  <si>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</si>
  <si>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</si>
  <si>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</si>
  <si>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</si>
  <si>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</si>
  <si>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</si>
  <si>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</si>
  <si>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</si>
  <si>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15.120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</si>
  <si>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7.560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</si>
  <si>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220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</si>
  <si>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21 </t>
    </r>
    <r>
      <rPr>
        <sz val="11"/>
        <color indexed="8"/>
        <rFont val="Calibri Light"/>
        <family val="2"/>
      </rPr>
      <t>operativos de inspección, vigilancia y control para dar cumplimiento a los fallos de río Bogotá</t>
    </r>
  </si>
  <si>
    <t>FORMULACIÓN Y SEGUIMIENTO PLANES DE GESTIÓN NIVEL LOCAL
ALCALDÍA LOCAL DE ENGATIVÁ</t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</si>
  <si>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650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</si>
  <si>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711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</si>
  <si>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82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</si>
</sst>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60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0" fontId="5" fillId="0" borderId="35" xfId="0" applyFont="1" applyBorder="1" applyAlignment="1" applyProtection="1">
      <alignment horizontal="left" vertical="center" wrapText="1"/>
      <protection hidden="1"/>
    </xf>
    <xf numFmtId="0" fontId="4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4" fillId="0" borderId="38" xfId="0" applyFont="1" applyBorder="1" applyAlignment="1">
      <alignment horizontal="left" vertical="center" wrapText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13" fillId="0" borderId="38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8"/>
  <sheetViews>
    <sheetView tabSelected="1" topLeftCell="F1" workbookViewId="0">
      <selection activeCell="J11" sqref="J1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31" t="s">
        <v>146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3"/>
      <c r="N1" s="134" t="s">
        <v>0</v>
      </c>
      <c r="O1" s="135"/>
      <c r="P1" s="135"/>
      <c r="Q1" s="135"/>
      <c r="R1" s="136"/>
      <c r="S1" s="140"/>
      <c r="T1" s="130"/>
      <c r="U1" s="130"/>
      <c r="V1" s="130"/>
      <c r="W1" s="1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</row>
    <row r="2" spans="1:49" s="3" customFormat="1" ht="23.4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  <c r="N2" s="137"/>
      <c r="O2" s="138"/>
      <c r="P2" s="138"/>
      <c r="Q2" s="138"/>
      <c r="R2" s="139"/>
      <c r="S2" s="140"/>
      <c r="T2" s="130"/>
      <c r="U2" s="130"/>
      <c r="V2" s="130"/>
      <c r="W2" s="1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</row>
    <row r="3" spans="1:49" ht="15" customHeight="1" x14ac:dyDescent="0.25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6" t="s">
        <v>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8" t="s">
        <v>2</v>
      </c>
      <c r="B6" s="149"/>
      <c r="C6" s="154" t="s">
        <v>3</v>
      </c>
      <c r="D6" s="155"/>
      <c r="E6" s="156"/>
      <c r="F6" s="163" t="s">
        <v>4</v>
      </c>
      <c r="G6" s="164"/>
      <c r="H6" s="164"/>
      <c r="I6" s="164"/>
      <c r="J6" s="164"/>
      <c r="K6" s="164"/>
      <c r="L6" s="164"/>
      <c r="M6" s="16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50"/>
      <c r="B7" s="151"/>
      <c r="C7" s="157"/>
      <c r="D7" s="158"/>
      <c r="E7" s="159"/>
      <c r="F7" s="6" t="s">
        <v>5</v>
      </c>
      <c r="G7" s="6" t="s">
        <v>6</v>
      </c>
      <c r="H7" s="6"/>
      <c r="I7" s="166" t="s">
        <v>7</v>
      </c>
      <c r="J7" s="167"/>
      <c r="K7" s="167"/>
      <c r="L7" s="167"/>
      <c r="M7" s="16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50"/>
      <c r="B8" s="151"/>
      <c r="C8" s="157"/>
      <c r="D8" s="158"/>
      <c r="E8" s="159"/>
      <c r="F8" s="7">
        <v>1</v>
      </c>
      <c r="G8" s="7"/>
      <c r="H8" s="7"/>
      <c r="I8" s="169" t="s">
        <v>8</v>
      </c>
      <c r="J8" s="170"/>
      <c r="K8" s="170"/>
      <c r="L8" s="170"/>
      <c r="M8" s="17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50"/>
      <c r="B9" s="151"/>
      <c r="C9" s="157"/>
      <c r="D9" s="158"/>
      <c r="E9" s="159"/>
      <c r="F9" s="7"/>
      <c r="G9" s="7"/>
      <c r="H9" s="7"/>
      <c r="I9" s="201"/>
      <c r="J9" s="202"/>
      <c r="K9" s="202"/>
      <c r="L9" s="202"/>
      <c r="M9" s="20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52"/>
      <c r="B10" s="153"/>
      <c r="C10" s="160"/>
      <c r="D10" s="161"/>
      <c r="E10" s="162"/>
      <c r="F10" s="7"/>
      <c r="G10" s="7"/>
      <c r="H10" s="7"/>
      <c r="I10" s="201"/>
      <c r="J10" s="202"/>
      <c r="K10" s="202"/>
      <c r="L10" s="202"/>
      <c r="M10" s="20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72" t="s">
        <v>9</v>
      </c>
      <c r="B12" s="173"/>
      <c r="C12" s="176" t="s">
        <v>10</v>
      </c>
      <c r="D12" s="179" t="s">
        <v>11</v>
      </c>
      <c r="E12" s="180"/>
      <c r="F12" s="173"/>
      <c r="G12" s="183" t="s">
        <v>12</v>
      </c>
      <c r="H12" s="183"/>
      <c r="I12" s="183"/>
      <c r="J12" s="183"/>
      <c r="K12" s="183"/>
      <c r="L12" s="183"/>
      <c r="M12" s="183"/>
      <c r="N12" s="183"/>
      <c r="O12" s="183"/>
      <c r="P12" s="183"/>
      <c r="Q12" s="184"/>
      <c r="R12" s="220" t="s">
        <v>13</v>
      </c>
      <c r="S12" s="221"/>
      <c r="T12" s="221"/>
      <c r="U12" s="221"/>
      <c r="V12" s="222"/>
      <c r="W12" s="229" t="s">
        <v>14</v>
      </c>
      <c r="X12" s="229"/>
      <c r="Y12" s="229"/>
      <c r="Z12" s="229"/>
      <c r="AA12" s="230"/>
      <c r="AB12" s="231" t="s">
        <v>15</v>
      </c>
      <c r="AC12" s="232"/>
      <c r="AD12" s="232"/>
      <c r="AE12" s="232"/>
      <c r="AF12" s="233"/>
      <c r="AG12" s="234" t="s">
        <v>15</v>
      </c>
      <c r="AH12" s="234"/>
      <c r="AI12" s="234"/>
      <c r="AJ12" s="234"/>
      <c r="AK12" s="235"/>
      <c r="AL12" s="232" t="s">
        <v>15</v>
      </c>
      <c r="AM12" s="232"/>
      <c r="AN12" s="232"/>
      <c r="AO12" s="232"/>
      <c r="AP12" s="233"/>
      <c r="AQ12" s="236" t="s">
        <v>16</v>
      </c>
      <c r="AR12" s="237"/>
      <c r="AS12" s="237"/>
      <c r="AT12" s="238"/>
      <c r="AU12" s="8"/>
    </row>
    <row r="13" spans="1:49" s="9" customFormat="1" x14ac:dyDescent="0.25">
      <c r="A13" s="174"/>
      <c r="B13" s="151"/>
      <c r="C13" s="177"/>
      <c r="D13" s="150"/>
      <c r="E13" s="181"/>
      <c r="F13" s="151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6"/>
      <c r="R13" s="223"/>
      <c r="S13" s="224"/>
      <c r="T13" s="224"/>
      <c r="U13" s="224"/>
      <c r="V13" s="225"/>
      <c r="W13" s="239" t="s">
        <v>17</v>
      </c>
      <c r="X13" s="239"/>
      <c r="Y13" s="239"/>
      <c r="Z13" s="239"/>
      <c r="AA13" s="240"/>
      <c r="AB13" s="189" t="s">
        <v>18</v>
      </c>
      <c r="AC13" s="190"/>
      <c r="AD13" s="190"/>
      <c r="AE13" s="190"/>
      <c r="AF13" s="191"/>
      <c r="AG13" s="195" t="s">
        <v>19</v>
      </c>
      <c r="AH13" s="196"/>
      <c r="AI13" s="196"/>
      <c r="AJ13" s="196"/>
      <c r="AK13" s="197"/>
      <c r="AL13" s="189" t="s">
        <v>20</v>
      </c>
      <c r="AM13" s="190"/>
      <c r="AN13" s="190"/>
      <c r="AO13" s="190"/>
      <c r="AP13" s="191"/>
      <c r="AQ13" s="204" t="s">
        <v>21</v>
      </c>
      <c r="AR13" s="205"/>
      <c r="AS13" s="205"/>
      <c r="AT13" s="206"/>
      <c r="AU13" s="8"/>
    </row>
    <row r="14" spans="1:49" s="9" customFormat="1" x14ac:dyDescent="0.25">
      <c r="A14" s="175"/>
      <c r="B14" s="153"/>
      <c r="C14" s="177"/>
      <c r="D14" s="152"/>
      <c r="E14" s="182"/>
      <c r="F14" s="153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8"/>
      <c r="R14" s="226"/>
      <c r="S14" s="227"/>
      <c r="T14" s="227"/>
      <c r="U14" s="227"/>
      <c r="V14" s="228"/>
      <c r="W14" s="241"/>
      <c r="X14" s="241"/>
      <c r="Y14" s="241"/>
      <c r="Z14" s="241"/>
      <c r="AA14" s="242"/>
      <c r="AB14" s="192"/>
      <c r="AC14" s="193"/>
      <c r="AD14" s="193"/>
      <c r="AE14" s="193"/>
      <c r="AF14" s="194"/>
      <c r="AG14" s="198"/>
      <c r="AH14" s="199"/>
      <c r="AI14" s="199"/>
      <c r="AJ14" s="199"/>
      <c r="AK14" s="200"/>
      <c r="AL14" s="192"/>
      <c r="AM14" s="193"/>
      <c r="AN14" s="193"/>
      <c r="AO14" s="193"/>
      <c r="AP14" s="194"/>
      <c r="AQ14" s="207"/>
      <c r="AR14" s="208"/>
      <c r="AS14" s="208"/>
      <c r="AT14" s="209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8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136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137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5" t="s">
        <v>63</v>
      </c>
      <c r="V16" s="42" t="s">
        <v>62</v>
      </c>
      <c r="W16" s="43">
        <f t="shared" ref="W16:W30" si="1">+L16</f>
        <v>0</v>
      </c>
      <c r="X16" s="44"/>
      <c r="Y16" s="45">
        <f t="shared" ref="Y16:Y30" si="2">IFERROR((X16/W16),0)</f>
        <v>0</v>
      </c>
      <c r="Z16" s="33"/>
      <c r="AA16" s="46"/>
      <c r="AB16" s="43">
        <f t="shared" ref="AB16:AB30" si="3">+M16</f>
        <v>0.05</v>
      </c>
      <c r="AC16" s="44"/>
      <c r="AD16" s="45">
        <f t="shared" ref="AD16:AD30" si="4">IFERROR((AC16/AB16),0)</f>
        <v>0</v>
      </c>
      <c r="AE16" s="33"/>
      <c r="AF16" s="46"/>
      <c r="AG16" s="43">
        <f t="shared" ref="AG16:AG30" si="5">+N16</f>
        <v>0.1</v>
      </c>
      <c r="AH16" s="44"/>
      <c r="AI16" s="45">
        <f t="shared" ref="AI16:AI30" si="6">IFERROR((AH16/AG16),0)</f>
        <v>0</v>
      </c>
      <c r="AJ16" s="33"/>
      <c r="AK16" s="46"/>
      <c r="AL16" s="43">
        <f t="shared" ref="AL16:AL30" si="7">+O16</f>
        <v>0.2</v>
      </c>
      <c r="AM16" s="44"/>
      <c r="AN16" s="45">
        <f t="shared" ref="AN16:AN30" si="8">IFERROR((AM16/AL16),0)</f>
        <v>0</v>
      </c>
      <c r="AO16" s="33"/>
      <c r="AP16" s="46"/>
      <c r="AQ16" s="47">
        <f t="shared" ref="AQ16:AQ30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6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30" si="10">+X17+AC17+AH17+AM17</f>
        <v>0</v>
      </c>
      <c r="AS17" s="45">
        <f t="shared" ref="AS17:AS30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138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6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139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6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140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6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141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6" t="s">
        <v>63</v>
      </c>
      <c r="V21" s="123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6" t="s">
        <v>63</v>
      </c>
      <c r="V22" s="123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6" t="s">
        <v>95</v>
      </c>
      <c r="V23" s="123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142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3780</v>
      </c>
      <c r="M24" s="35">
        <v>3780</v>
      </c>
      <c r="N24" s="35">
        <v>3780</v>
      </c>
      <c r="O24" s="35">
        <v>3780</v>
      </c>
      <c r="P24" s="71">
        <f t="shared" ref="P24:P30" si="12">SUM(L24:O24)</f>
        <v>15120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7" t="s">
        <v>106</v>
      </c>
      <c r="V24" s="124" t="s">
        <v>105</v>
      </c>
      <c r="W24" s="70">
        <f t="shared" si="1"/>
        <v>3780</v>
      </c>
      <c r="X24" s="71"/>
      <c r="Y24" s="45">
        <f t="shared" si="2"/>
        <v>0</v>
      </c>
      <c r="Z24" s="35"/>
      <c r="AA24" s="60"/>
      <c r="AB24" s="70">
        <f t="shared" si="3"/>
        <v>3780</v>
      </c>
      <c r="AC24" s="71"/>
      <c r="AD24" s="45">
        <f t="shared" si="4"/>
        <v>0</v>
      </c>
      <c r="AE24" s="35"/>
      <c r="AF24" s="60"/>
      <c r="AG24" s="70">
        <f t="shared" si="5"/>
        <v>3780</v>
      </c>
      <c r="AH24" s="71"/>
      <c r="AI24" s="45">
        <f t="shared" si="6"/>
        <v>0</v>
      </c>
      <c r="AJ24" s="35"/>
      <c r="AK24" s="60"/>
      <c r="AL24" s="70">
        <f t="shared" si="7"/>
        <v>3780</v>
      </c>
      <c r="AM24" s="71"/>
      <c r="AN24" s="45">
        <f t="shared" si="8"/>
        <v>0</v>
      </c>
      <c r="AO24" s="35"/>
      <c r="AP24" s="60"/>
      <c r="AQ24" s="72">
        <f t="shared" si="9"/>
        <v>15120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143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1890</v>
      </c>
      <c r="M25" s="35">
        <v>1890</v>
      </c>
      <c r="N25" s="35">
        <v>1890</v>
      </c>
      <c r="O25" s="35">
        <v>1890</v>
      </c>
      <c r="P25" s="71">
        <f t="shared" si="12"/>
        <v>7560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7" t="s">
        <v>106</v>
      </c>
      <c r="V25" s="124" t="s">
        <v>105</v>
      </c>
      <c r="W25" s="70">
        <f t="shared" si="1"/>
        <v>1890</v>
      </c>
      <c r="X25" s="71"/>
      <c r="Y25" s="45">
        <f t="shared" si="2"/>
        <v>0</v>
      </c>
      <c r="Z25" s="35"/>
      <c r="AA25" s="60"/>
      <c r="AB25" s="70">
        <f t="shared" si="3"/>
        <v>1890</v>
      </c>
      <c r="AC25" s="71"/>
      <c r="AD25" s="45">
        <f t="shared" si="4"/>
        <v>0</v>
      </c>
      <c r="AE25" s="35"/>
      <c r="AF25" s="60"/>
      <c r="AG25" s="70">
        <f t="shared" si="5"/>
        <v>1890</v>
      </c>
      <c r="AH25" s="71"/>
      <c r="AI25" s="45">
        <f t="shared" si="6"/>
        <v>0</v>
      </c>
      <c r="AJ25" s="35"/>
      <c r="AK25" s="60"/>
      <c r="AL25" s="70">
        <f t="shared" si="7"/>
        <v>1890</v>
      </c>
      <c r="AM25" s="71"/>
      <c r="AN25" s="45">
        <f t="shared" si="8"/>
        <v>0</v>
      </c>
      <c r="AO25" s="35"/>
      <c r="AP25" s="60"/>
      <c r="AQ25" s="72">
        <f t="shared" si="9"/>
        <v>7560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147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98</v>
      </c>
      <c r="M26" s="35">
        <v>195</v>
      </c>
      <c r="N26" s="35">
        <v>228</v>
      </c>
      <c r="O26" s="35">
        <v>129</v>
      </c>
      <c r="P26" s="71">
        <f t="shared" si="12"/>
        <v>650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7" t="s">
        <v>106</v>
      </c>
      <c r="V26" s="124" t="s">
        <v>116</v>
      </c>
      <c r="W26" s="70">
        <f t="shared" si="1"/>
        <v>98</v>
      </c>
      <c r="X26" s="71"/>
      <c r="Y26" s="45">
        <f t="shared" si="2"/>
        <v>0</v>
      </c>
      <c r="Z26" s="35"/>
      <c r="AA26" s="60"/>
      <c r="AB26" s="70">
        <f t="shared" si="3"/>
        <v>195</v>
      </c>
      <c r="AC26" s="71"/>
      <c r="AD26" s="45">
        <f t="shared" si="4"/>
        <v>0</v>
      </c>
      <c r="AE26" s="35"/>
      <c r="AF26" s="60"/>
      <c r="AG26" s="70">
        <f t="shared" si="5"/>
        <v>228</v>
      </c>
      <c r="AH26" s="71"/>
      <c r="AI26" s="45">
        <f t="shared" si="6"/>
        <v>0</v>
      </c>
      <c r="AJ26" s="35"/>
      <c r="AK26" s="60"/>
      <c r="AL26" s="70">
        <f t="shared" si="7"/>
        <v>129</v>
      </c>
      <c r="AM26" s="71"/>
      <c r="AN26" s="45">
        <f t="shared" si="8"/>
        <v>0</v>
      </c>
      <c r="AO26" s="35"/>
      <c r="AP26" s="60"/>
      <c r="AQ26" s="72">
        <f t="shared" si="9"/>
        <v>650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148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107</v>
      </c>
      <c r="M27" s="35">
        <v>213</v>
      </c>
      <c r="N27" s="35">
        <v>249</v>
      </c>
      <c r="O27" s="35">
        <v>142</v>
      </c>
      <c r="P27" s="71">
        <f t="shared" si="12"/>
        <v>711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7" t="s">
        <v>106</v>
      </c>
      <c r="V27" s="124" t="s">
        <v>116</v>
      </c>
      <c r="W27" s="70">
        <f t="shared" si="1"/>
        <v>107</v>
      </c>
      <c r="X27" s="71"/>
      <c r="Y27" s="45">
        <f t="shared" si="2"/>
        <v>0</v>
      </c>
      <c r="Z27" s="35"/>
      <c r="AA27" s="60"/>
      <c r="AB27" s="70">
        <f t="shared" si="3"/>
        <v>213</v>
      </c>
      <c r="AC27" s="71"/>
      <c r="AD27" s="45">
        <f t="shared" si="4"/>
        <v>0</v>
      </c>
      <c r="AE27" s="35"/>
      <c r="AF27" s="60"/>
      <c r="AG27" s="70">
        <f t="shared" si="5"/>
        <v>249</v>
      </c>
      <c r="AH27" s="71"/>
      <c r="AI27" s="45">
        <f t="shared" si="6"/>
        <v>0</v>
      </c>
      <c r="AJ27" s="35"/>
      <c r="AK27" s="60"/>
      <c r="AL27" s="70">
        <f t="shared" si="7"/>
        <v>142</v>
      </c>
      <c r="AM27" s="71"/>
      <c r="AN27" s="45">
        <f t="shared" si="8"/>
        <v>0</v>
      </c>
      <c r="AO27" s="35"/>
      <c r="AP27" s="60"/>
      <c r="AQ27" s="72">
        <f t="shared" si="9"/>
        <v>711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149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16</v>
      </c>
      <c r="M28" s="35">
        <v>24</v>
      </c>
      <c r="N28" s="35">
        <v>24</v>
      </c>
      <c r="O28" s="35">
        <v>18</v>
      </c>
      <c r="P28" s="71">
        <f t="shared" si="12"/>
        <v>82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7" t="s">
        <v>106</v>
      </c>
      <c r="V28" s="124" t="s">
        <v>123</v>
      </c>
      <c r="W28" s="70">
        <f t="shared" si="1"/>
        <v>16</v>
      </c>
      <c r="X28" s="71"/>
      <c r="Y28" s="45">
        <f t="shared" si="2"/>
        <v>0</v>
      </c>
      <c r="Z28" s="35"/>
      <c r="AA28" s="60"/>
      <c r="AB28" s="70">
        <f t="shared" si="3"/>
        <v>24</v>
      </c>
      <c r="AC28" s="71"/>
      <c r="AD28" s="45">
        <f t="shared" si="4"/>
        <v>0</v>
      </c>
      <c r="AE28" s="35"/>
      <c r="AF28" s="60"/>
      <c r="AG28" s="70">
        <f t="shared" si="5"/>
        <v>24</v>
      </c>
      <c r="AH28" s="71"/>
      <c r="AI28" s="45">
        <f t="shared" si="6"/>
        <v>0</v>
      </c>
      <c r="AJ28" s="35"/>
      <c r="AK28" s="60"/>
      <c r="AL28" s="70">
        <f t="shared" si="7"/>
        <v>18</v>
      </c>
      <c r="AM28" s="71"/>
      <c r="AN28" s="45">
        <f t="shared" si="8"/>
        <v>0</v>
      </c>
      <c r="AO28" s="35"/>
      <c r="AP28" s="60"/>
      <c r="AQ28" s="72">
        <f t="shared" si="9"/>
        <v>82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x14ac:dyDescent="0.25">
      <c r="A29" s="50">
        <v>4</v>
      </c>
      <c r="B29" s="36" t="s">
        <v>50</v>
      </c>
      <c r="C29" s="35" t="s">
        <v>96</v>
      </c>
      <c r="D29" s="35">
        <v>14</v>
      </c>
      <c r="E29" s="65" t="s">
        <v>144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45</v>
      </c>
      <c r="M29" s="35">
        <v>60</v>
      </c>
      <c r="N29" s="35">
        <v>60</v>
      </c>
      <c r="O29" s="35">
        <v>55</v>
      </c>
      <c r="P29" s="71">
        <f t="shared" si="12"/>
        <v>220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7" t="s">
        <v>106</v>
      </c>
      <c r="V29" s="124" t="s">
        <v>123</v>
      </c>
      <c r="W29" s="70">
        <f t="shared" si="1"/>
        <v>45</v>
      </c>
      <c r="X29" s="71"/>
      <c r="Y29" s="45">
        <f t="shared" si="2"/>
        <v>0</v>
      </c>
      <c r="Z29" s="35"/>
      <c r="AA29" s="60"/>
      <c r="AB29" s="70">
        <f t="shared" si="3"/>
        <v>60</v>
      </c>
      <c r="AC29" s="71"/>
      <c r="AD29" s="45">
        <f t="shared" si="4"/>
        <v>0</v>
      </c>
      <c r="AE29" s="35"/>
      <c r="AF29" s="60"/>
      <c r="AG29" s="70">
        <f t="shared" si="5"/>
        <v>60</v>
      </c>
      <c r="AH29" s="71"/>
      <c r="AI29" s="45">
        <f t="shared" si="6"/>
        <v>0</v>
      </c>
      <c r="AJ29" s="35"/>
      <c r="AK29" s="60"/>
      <c r="AL29" s="70">
        <f t="shared" si="7"/>
        <v>55</v>
      </c>
      <c r="AM29" s="71"/>
      <c r="AN29" s="45">
        <f t="shared" si="8"/>
        <v>0</v>
      </c>
      <c r="AO29" s="35"/>
      <c r="AP29" s="60"/>
      <c r="AQ29" s="72">
        <f t="shared" si="9"/>
        <v>220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9" customFormat="1" ht="88.5" customHeight="1" thickBot="1" x14ac:dyDescent="0.3">
      <c r="A30" s="50">
        <v>4</v>
      </c>
      <c r="B30" s="36" t="s">
        <v>50</v>
      </c>
      <c r="C30" s="35" t="s">
        <v>96</v>
      </c>
      <c r="D30" s="35">
        <v>15</v>
      </c>
      <c r="E30" s="65" t="s">
        <v>145</v>
      </c>
      <c r="F30" s="55" t="s">
        <v>79</v>
      </c>
      <c r="G30" s="75" t="s">
        <v>127</v>
      </c>
      <c r="H30" s="75" t="s">
        <v>128</v>
      </c>
      <c r="I30" s="76" t="s">
        <v>99</v>
      </c>
      <c r="J30" s="77" t="s">
        <v>100</v>
      </c>
      <c r="K30" s="75" t="s">
        <v>122</v>
      </c>
      <c r="L30" s="76">
        <v>3</v>
      </c>
      <c r="M30" s="76">
        <v>6</v>
      </c>
      <c r="N30" s="76">
        <v>6</v>
      </c>
      <c r="O30" s="76">
        <v>6</v>
      </c>
      <c r="P30" s="71">
        <f t="shared" si="12"/>
        <v>21</v>
      </c>
      <c r="Q30" s="78" t="s">
        <v>68</v>
      </c>
      <c r="R30" s="74" t="s">
        <v>123</v>
      </c>
      <c r="S30" s="66" t="s">
        <v>124</v>
      </c>
      <c r="T30" s="66" t="s">
        <v>104</v>
      </c>
      <c r="U30" s="128" t="s">
        <v>106</v>
      </c>
      <c r="V30" s="129" t="s">
        <v>123</v>
      </c>
      <c r="W30" s="70">
        <f t="shared" si="1"/>
        <v>3</v>
      </c>
      <c r="X30" s="71"/>
      <c r="Y30" s="45">
        <f t="shared" si="2"/>
        <v>0</v>
      </c>
      <c r="Z30" s="35"/>
      <c r="AA30" s="60"/>
      <c r="AB30" s="70">
        <f t="shared" si="3"/>
        <v>6</v>
      </c>
      <c r="AC30" s="71"/>
      <c r="AD30" s="45">
        <f t="shared" si="4"/>
        <v>0</v>
      </c>
      <c r="AE30" s="35"/>
      <c r="AF30" s="60"/>
      <c r="AG30" s="70">
        <f t="shared" si="5"/>
        <v>6</v>
      </c>
      <c r="AH30" s="71"/>
      <c r="AI30" s="45">
        <f t="shared" si="6"/>
        <v>0</v>
      </c>
      <c r="AJ30" s="35"/>
      <c r="AK30" s="60"/>
      <c r="AL30" s="70">
        <f t="shared" si="7"/>
        <v>6</v>
      </c>
      <c r="AM30" s="71"/>
      <c r="AN30" s="45">
        <f t="shared" si="8"/>
        <v>0</v>
      </c>
      <c r="AO30" s="35"/>
      <c r="AP30" s="60"/>
      <c r="AQ30" s="72">
        <f t="shared" si="9"/>
        <v>21</v>
      </c>
      <c r="AR30" s="73">
        <f t="shared" si="10"/>
        <v>0</v>
      </c>
      <c r="AS30" s="45">
        <f t="shared" si="11"/>
        <v>0</v>
      </c>
      <c r="AT30" s="60"/>
      <c r="AU30" s="49"/>
    </row>
    <row r="31" spans="1:47" s="82" customFormat="1" ht="16.5" thickBot="1" x14ac:dyDescent="0.3">
      <c r="A31" s="210" t="s">
        <v>129</v>
      </c>
      <c r="B31" s="211"/>
      <c r="C31" s="211"/>
      <c r="D31" s="211"/>
      <c r="E31" s="212"/>
      <c r="F31" s="114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6"/>
      <c r="W31" s="213"/>
      <c r="X31" s="214"/>
      <c r="Y31" s="79">
        <f>AVERAGE(Y16:Y30)</f>
        <v>0</v>
      </c>
      <c r="Z31" s="215"/>
      <c r="AA31" s="216"/>
      <c r="AB31" s="217"/>
      <c r="AC31" s="214"/>
      <c r="AD31" s="79">
        <f>AVERAGE(AD16:AD30)</f>
        <v>0</v>
      </c>
      <c r="AE31" s="215"/>
      <c r="AF31" s="216"/>
      <c r="AG31" s="217"/>
      <c r="AH31" s="214"/>
      <c r="AI31" s="79">
        <f>AVERAGE(AI16:AI30)</f>
        <v>0</v>
      </c>
      <c r="AJ31" s="215"/>
      <c r="AK31" s="216"/>
      <c r="AL31" s="218"/>
      <c r="AM31" s="219"/>
      <c r="AN31" s="79">
        <f>AVERAGE(AN16:AN30)</f>
        <v>0</v>
      </c>
      <c r="AO31" s="215"/>
      <c r="AP31" s="216"/>
      <c r="AQ31" s="217"/>
      <c r="AR31" s="214"/>
      <c r="AS31" s="79">
        <f>AVERAGE(AS16:AS30)</f>
        <v>0</v>
      </c>
      <c r="AT31" s="80"/>
      <c r="AU31" s="81"/>
    </row>
    <row r="32" spans="1:47" s="99" customFormat="1" ht="90" x14ac:dyDescent="0.25">
      <c r="A32" s="83">
        <v>7</v>
      </c>
      <c r="B32" s="84" t="s">
        <v>130</v>
      </c>
      <c r="C32" s="85"/>
      <c r="D32" s="83" t="s">
        <v>131</v>
      </c>
      <c r="E32" s="84"/>
      <c r="F32" s="84"/>
      <c r="G32" s="84"/>
      <c r="H32" s="84"/>
      <c r="I32" s="84"/>
      <c r="J32" s="84"/>
      <c r="K32" s="84"/>
      <c r="L32" s="86">
        <v>0</v>
      </c>
      <c r="M32" s="86">
        <v>0</v>
      </c>
      <c r="N32" s="86">
        <v>0</v>
      </c>
      <c r="O32" s="86">
        <v>0</v>
      </c>
      <c r="P32" s="87">
        <v>0</v>
      </c>
      <c r="Q32" s="88"/>
      <c r="R32" s="89"/>
      <c r="S32" s="84"/>
      <c r="T32" s="84"/>
      <c r="U32" s="90"/>
      <c r="V32" s="91"/>
      <c r="W32" s="92">
        <v>0</v>
      </c>
      <c r="X32" s="86"/>
      <c r="Y32" s="93">
        <v>0</v>
      </c>
      <c r="Z32" s="86"/>
      <c r="AA32" s="94"/>
      <c r="AB32" s="92">
        <v>0</v>
      </c>
      <c r="AC32" s="86"/>
      <c r="AD32" s="93">
        <v>0</v>
      </c>
      <c r="AE32" s="86"/>
      <c r="AF32" s="94"/>
      <c r="AG32" s="92">
        <v>0</v>
      </c>
      <c r="AH32" s="86"/>
      <c r="AI32" s="93">
        <v>0</v>
      </c>
      <c r="AJ32" s="86"/>
      <c r="AK32" s="94"/>
      <c r="AL32" s="92">
        <v>0</v>
      </c>
      <c r="AM32" s="86"/>
      <c r="AN32" s="93">
        <v>0</v>
      </c>
      <c r="AO32" s="86"/>
      <c r="AP32" s="94"/>
      <c r="AQ32" s="95">
        <v>0</v>
      </c>
      <c r="AR32" s="96">
        <v>0</v>
      </c>
      <c r="AS32" s="97">
        <v>0</v>
      </c>
      <c r="AT32" s="94"/>
      <c r="AU32" s="98"/>
    </row>
    <row r="33" spans="1:49" s="104" customFormat="1" ht="100.5" customHeight="1" x14ac:dyDescent="0.3">
      <c r="A33" s="100">
        <v>7</v>
      </c>
      <c r="B33" s="101" t="s">
        <v>130</v>
      </c>
      <c r="C33" s="85"/>
      <c r="D33" s="100" t="s">
        <v>132</v>
      </c>
      <c r="E33" s="101"/>
      <c r="F33" s="101"/>
      <c r="G33" s="101"/>
      <c r="H33" s="101"/>
      <c r="I33" s="101"/>
      <c r="J33" s="101"/>
      <c r="K33" s="101"/>
      <c r="L33" s="86">
        <v>0</v>
      </c>
      <c r="M33" s="86">
        <v>0</v>
      </c>
      <c r="N33" s="86">
        <v>0</v>
      </c>
      <c r="O33" s="86">
        <v>0</v>
      </c>
      <c r="P33" s="87">
        <v>0</v>
      </c>
      <c r="Q33" s="102"/>
      <c r="R33" s="103"/>
      <c r="S33" s="101"/>
      <c r="T33" s="84"/>
      <c r="U33" s="90"/>
      <c r="V33" s="102"/>
      <c r="W33" s="92">
        <v>0</v>
      </c>
      <c r="X33" s="86"/>
      <c r="Y33" s="93">
        <v>0</v>
      </c>
      <c r="Z33" s="86"/>
      <c r="AA33" s="94"/>
      <c r="AB33" s="92">
        <v>0</v>
      </c>
      <c r="AC33" s="86"/>
      <c r="AD33" s="93">
        <v>0</v>
      </c>
      <c r="AE33" s="86"/>
      <c r="AF33" s="94"/>
      <c r="AG33" s="92">
        <v>0</v>
      </c>
      <c r="AH33" s="86"/>
      <c r="AI33" s="93">
        <v>0</v>
      </c>
      <c r="AJ33" s="86"/>
      <c r="AK33" s="94"/>
      <c r="AL33" s="92">
        <v>0</v>
      </c>
      <c r="AM33" s="86"/>
      <c r="AN33" s="93">
        <v>0</v>
      </c>
      <c r="AO33" s="86"/>
      <c r="AP33" s="94"/>
      <c r="AQ33" s="95">
        <v>0</v>
      </c>
      <c r="AR33" s="96">
        <v>0</v>
      </c>
      <c r="AS33" s="97">
        <v>0</v>
      </c>
      <c r="AT33" s="94"/>
      <c r="AU33" s="98"/>
    </row>
    <row r="34" spans="1:49" ht="90.75" thickBot="1" x14ac:dyDescent="0.3">
      <c r="A34" s="100">
        <v>7</v>
      </c>
      <c r="B34" s="101" t="s">
        <v>130</v>
      </c>
      <c r="C34" s="85"/>
      <c r="D34" s="100" t="s">
        <v>133</v>
      </c>
      <c r="E34" s="101"/>
      <c r="F34" s="101"/>
      <c r="G34" s="101"/>
      <c r="H34" s="101"/>
      <c r="I34" s="101"/>
      <c r="J34" s="101"/>
      <c r="K34" s="101"/>
      <c r="L34" s="86">
        <v>0</v>
      </c>
      <c r="M34" s="86">
        <v>0</v>
      </c>
      <c r="N34" s="86">
        <v>0</v>
      </c>
      <c r="O34" s="86">
        <v>0</v>
      </c>
      <c r="P34" s="87">
        <v>0</v>
      </c>
      <c r="Q34" s="105"/>
      <c r="R34" s="103"/>
      <c r="S34" s="101"/>
      <c r="T34" s="84"/>
      <c r="U34" s="90"/>
      <c r="V34" s="102"/>
      <c r="W34" s="92">
        <v>0</v>
      </c>
      <c r="X34" s="86"/>
      <c r="Y34" s="93">
        <v>0</v>
      </c>
      <c r="Z34" s="86"/>
      <c r="AA34" s="94"/>
      <c r="AB34" s="92">
        <v>0</v>
      </c>
      <c r="AC34" s="86"/>
      <c r="AD34" s="93">
        <v>0</v>
      </c>
      <c r="AE34" s="86"/>
      <c r="AF34" s="94"/>
      <c r="AG34" s="92">
        <v>0</v>
      </c>
      <c r="AH34" s="86"/>
      <c r="AI34" s="93">
        <v>0</v>
      </c>
      <c r="AJ34" s="86"/>
      <c r="AK34" s="94"/>
      <c r="AL34" s="92">
        <v>0</v>
      </c>
      <c r="AM34" s="86"/>
      <c r="AN34" s="93">
        <v>0</v>
      </c>
      <c r="AO34" s="86"/>
      <c r="AP34" s="94"/>
      <c r="AQ34" s="95">
        <v>0</v>
      </c>
      <c r="AR34" s="96">
        <v>0</v>
      </c>
      <c r="AS34" s="97">
        <v>0</v>
      </c>
      <c r="AT34" s="94"/>
      <c r="AU34" s="98"/>
    </row>
    <row r="35" spans="1:49" ht="16.5" thickBot="1" x14ac:dyDescent="0.3">
      <c r="A35" s="245" t="s">
        <v>134</v>
      </c>
      <c r="B35" s="246"/>
      <c r="C35" s="246"/>
      <c r="D35" s="246"/>
      <c r="E35" s="247"/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2"/>
      <c r="W35" s="248"/>
      <c r="X35" s="249"/>
      <c r="Y35" s="106">
        <f>AVERAGE(Y32:Y34)</f>
        <v>0</v>
      </c>
      <c r="Z35" s="250"/>
      <c r="AA35" s="251"/>
      <c r="AB35" s="252"/>
      <c r="AC35" s="249"/>
      <c r="AD35" s="106">
        <f>AVERAGE(AD32:AD34)</f>
        <v>0</v>
      </c>
      <c r="AE35" s="250"/>
      <c r="AF35" s="251"/>
      <c r="AG35" s="252"/>
      <c r="AH35" s="249"/>
      <c r="AI35" s="106">
        <f>AVERAGE(AI32:AI34)</f>
        <v>0</v>
      </c>
      <c r="AJ35" s="250"/>
      <c r="AK35" s="251"/>
      <c r="AL35" s="252"/>
      <c r="AM35" s="249"/>
      <c r="AN35" s="106">
        <f>AVERAGE(AN32:AN34)</f>
        <v>0</v>
      </c>
      <c r="AO35" s="250"/>
      <c r="AP35" s="251"/>
      <c r="AQ35" s="252"/>
      <c r="AR35" s="249"/>
      <c r="AS35" s="106">
        <f>AVERAGE(AS32:AS34)</f>
        <v>0</v>
      </c>
      <c r="AT35" s="107"/>
      <c r="AU35" s="108"/>
    </row>
    <row r="36" spans="1:49" ht="19.5" thickBot="1" x14ac:dyDescent="0.35">
      <c r="A36" s="253" t="s">
        <v>135</v>
      </c>
      <c r="B36" s="254"/>
      <c r="C36" s="254"/>
      <c r="D36" s="254"/>
      <c r="E36" s="255"/>
      <c r="F36" s="117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  <c r="W36" s="256"/>
      <c r="X36" s="257"/>
      <c r="Y36" s="109">
        <f>+((Y31*80%)+(Y35*20%))</f>
        <v>0</v>
      </c>
      <c r="Z36" s="258"/>
      <c r="AA36" s="259"/>
      <c r="AB36" s="243"/>
      <c r="AC36" s="244"/>
      <c r="AD36" s="109">
        <f>+((AD31*80%)+(AD35*20%))</f>
        <v>0</v>
      </c>
      <c r="AE36" s="258"/>
      <c r="AF36" s="259"/>
      <c r="AG36" s="243"/>
      <c r="AH36" s="244"/>
      <c r="AI36" s="109">
        <f>+((AI31*80%)+(AI35*20%))</f>
        <v>0</v>
      </c>
      <c r="AJ36" s="258"/>
      <c r="AK36" s="259"/>
      <c r="AL36" s="243"/>
      <c r="AM36" s="244"/>
      <c r="AN36" s="109">
        <f>+((AN31*80%)+(AN35*20%))</f>
        <v>0</v>
      </c>
      <c r="AO36" s="258"/>
      <c r="AP36" s="259"/>
      <c r="AQ36" s="243"/>
      <c r="AR36" s="244"/>
      <c r="AS36" s="109">
        <f>+((AS31*80%)+(AS35*20%))</f>
        <v>0</v>
      </c>
      <c r="AT36" s="110"/>
      <c r="AU36" s="11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12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</sheetData>
  <mergeCells count="87">
    <mergeCell ref="AL36:AM36"/>
    <mergeCell ref="AO36:AP36"/>
    <mergeCell ref="AQ36:AR36"/>
    <mergeCell ref="AL35:AM35"/>
    <mergeCell ref="AO35:AP35"/>
    <mergeCell ref="AQ35:AR35"/>
    <mergeCell ref="AG36:AH36"/>
    <mergeCell ref="AO31:AP31"/>
    <mergeCell ref="AQ31:AR31"/>
    <mergeCell ref="A35:E35"/>
    <mergeCell ref="W35:X35"/>
    <mergeCell ref="Z35:AA35"/>
    <mergeCell ref="AB35:AC35"/>
    <mergeCell ref="AE35:AF35"/>
    <mergeCell ref="AG35:AH35"/>
    <mergeCell ref="AJ35:AK35"/>
    <mergeCell ref="A36:E36"/>
    <mergeCell ref="W36:X36"/>
    <mergeCell ref="Z36:AA36"/>
    <mergeCell ref="AB36:AC36"/>
    <mergeCell ref="AE36:AF36"/>
    <mergeCell ref="AJ36:AK36"/>
    <mergeCell ref="AQ13:AT14"/>
    <mergeCell ref="A31:E31"/>
    <mergeCell ref="W31:X31"/>
    <mergeCell ref="Z31:AA31"/>
    <mergeCell ref="AB31:AC31"/>
    <mergeCell ref="AE31:AF31"/>
    <mergeCell ref="AG31:AH31"/>
    <mergeCell ref="AJ31:AK31"/>
    <mergeCell ref="AL31:AM31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30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