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11" documentId="8_{D76C8B6B-3211-4A4F-BEDA-4E00030B8BF8}" xr6:coauthVersionLast="47" xr6:coauthVersionMax="47" xr10:uidLastSave="{B040D09D-9FC2-49B9-80EC-D95F20B7AF87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9" i="1" l="1"/>
  <c r="AL19" i="1" s="1"/>
  <c r="AE19" i="1"/>
  <c r="AG19" i="1" s="1"/>
  <c r="Z19" i="1"/>
  <c r="AB19" i="1" s="1"/>
  <c r="U19" i="1"/>
  <c r="W19" i="1" s="1"/>
  <c r="O19" i="1"/>
  <c r="AO19" i="1" s="1"/>
  <c r="AQ19" i="1" s="1"/>
  <c r="AJ18" i="1"/>
  <c r="AL18" i="1" s="1"/>
  <c r="AE18" i="1"/>
  <c r="AG18" i="1" s="1"/>
  <c r="Z18" i="1"/>
  <c r="AB18" i="1" s="1"/>
  <c r="W18" i="1"/>
  <c r="U18" i="1"/>
  <c r="O18" i="1"/>
  <c r="AO18" i="1" s="1"/>
  <c r="AQ18" i="1" s="1"/>
  <c r="AJ17" i="1"/>
  <c r="AL17" i="1" s="1"/>
  <c r="AL20" i="1" s="1"/>
  <c r="AE17" i="1"/>
  <c r="AG17" i="1" s="1"/>
  <c r="AG20" i="1" s="1"/>
  <c r="Z17" i="1"/>
  <c r="AB17" i="1" s="1"/>
  <c r="U17" i="1"/>
  <c r="W17" i="1" s="1"/>
  <c r="W20" i="1" s="1"/>
  <c r="O17" i="1"/>
  <c r="AO17" i="1" s="1"/>
  <c r="AQ17" i="1" s="1"/>
  <c r="AJ15" i="1"/>
  <c r="AL15" i="1" s="1"/>
  <c r="AJ14" i="1"/>
  <c r="AL14" i="1" s="1"/>
  <c r="AJ13" i="1"/>
  <c r="AL13" i="1" s="1"/>
  <c r="AE15" i="1"/>
  <c r="AG15" i="1" s="1"/>
  <c r="AE14" i="1"/>
  <c r="AG14" i="1" s="1"/>
  <c r="AE13" i="1"/>
  <c r="AG13" i="1" s="1"/>
  <c r="Z13" i="1"/>
  <c r="AB13" i="1" s="1"/>
  <c r="U15" i="1"/>
  <c r="W15" i="1" s="1"/>
  <c r="U14" i="1"/>
  <c r="W14" i="1" s="1"/>
  <c r="U13" i="1"/>
  <c r="W13" i="1" s="1"/>
  <c r="AO15" i="1"/>
  <c r="AQ15" i="1" s="1"/>
  <c r="AO14" i="1"/>
  <c r="AQ14" i="1" s="1"/>
  <c r="AO13" i="1"/>
  <c r="AQ13" i="1" s="1"/>
  <c r="Z15" i="1"/>
  <c r="AB15" i="1" s="1"/>
  <c r="Z14" i="1"/>
  <c r="AB14" i="1" s="1"/>
  <c r="AB20" i="1" l="1"/>
  <c r="AQ20" i="1"/>
  <c r="AL16" i="1"/>
  <c r="AG16" i="1"/>
  <c r="AG21" i="1" s="1"/>
  <c r="W16" i="1"/>
  <c r="W21" i="1" s="1"/>
  <c r="AQ16" i="1"/>
  <c r="AQ21" i="1" s="1"/>
  <c r="AB16" i="1"/>
  <c r="AL21" i="1"/>
  <c r="AB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<sst xmlns="http://schemas.openxmlformats.org/spreadsheetml/2006/main" count="176" uniqueCount="111">
  <si>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</si>
  <si>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</si>
  <si>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</si>
  <si>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</si>
  <si>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</si>
  <si>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</si>
  <si>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</si>
  <si>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</si>
  <si>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</si>
  <si>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</si>
  <si>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</si>
  <si>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</si>
  <si>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</si>
  <si>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</si>
  <si>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</si>
  <si>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</si>
  <si>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</si>
  <si>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</si>
  <si>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</si>
  <si>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</si>
  <si>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</si>
  <si>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</si>
  <si>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</si>
  <si>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</si>
  <si>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</si>
  <si>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</si>
  <si>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</si>
  <si>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</si>
  <si>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</si>
  <si>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</si>
  <si>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</si>
  <si>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</si>
  <si>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</si>
  <si>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</si>
  <si>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</si>
  <si>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</si>
  <si>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</si>
  <si>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</si>
  <si>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</si>
  <si>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</si>
  <si>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</si>
  <si>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</si>
  <si>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</si>
  <si>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</si>
  <si>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</si>
  <si>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</si>
  <si>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</si>
  <si>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</si>
  <si>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</si>
  <si>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</si>
  <si>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Eficacia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</si>
  <si>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</si>
  <si>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</si>
  <si>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</si>
  <si>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</si>
  <si>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</si>
  <si>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</si>
  <si>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</si>
  <si>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</si>
  <si>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</si>
  <si>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</si>
  <si>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</si>
  <si>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</si>
  <si>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</si>
  <si>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</si>
  <si>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GESTIÓN DEL CONOCIMIENTO</t>
    </r>
  </si>
  <si>
    <t>Oficina Asesora de Planeación</t>
  </si>
  <si>
    <t xml:space="preserve">Realizar la evaluación del 100% de las buenas prácticas de la Secretaría de Gobierno en el marco de la metodología definida por la OAP </t>
  </si>
  <si>
    <t>Buenas Practicas evaluadas</t>
  </si>
  <si>
    <t>40 buenas prácticas identificadas en la vigencia 2020</t>
  </si>
  <si>
    <t>Buenas Practicas Replicadas</t>
  </si>
  <si>
    <t>Informe de evaluación de las buenas prácticas</t>
  </si>
  <si>
    <t>Archivo Gestión OAP</t>
  </si>
  <si>
    <t>Grupo gestión del conocimiento - OAP</t>
  </si>
  <si>
    <t>Archivos SharePoint</t>
  </si>
  <si>
    <t>N/A</t>
  </si>
  <si>
    <t>Reporte trimestral de publicaciones de la entidad</t>
  </si>
  <si>
    <t>Número de reportes realizados trimestralmente</t>
  </si>
  <si>
    <t>Informes</t>
  </si>
  <si>
    <t>Modelo de analítica institucional documentado</t>
  </si>
  <si>
    <t>Número de Modelos de analítica institucional documentados</t>
  </si>
  <si>
    <t>Modelo de analítica institucional</t>
  </si>
  <si>
    <t>Realizar el reporte trimestral de la actualización del inventario de las publicaciones de la entidad ante la Secretaria distrital de planeación, en cumplimiento de la circular No. 008 de 2021.</t>
  </si>
  <si>
    <t>Número de buenas prácticas evaluadas  / Número de buenas prácticas identificadas en la vigencia 2020 y 2021 x 100</t>
  </si>
  <si>
    <t>Elaborar un modelo de analítica institucional que fortalezca la gestión del conocimiento en los procesos de la entidad</t>
  </si>
  <si>
    <t>VIGENCIA DE LA PLANEACIÓN 2022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</si>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</sst>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9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14" fillId="0" borderId="1" xfId="1" applyFont="1" applyBorder="1" applyAlignment="1" applyProtection="1">
      <alignment horizontal="center" vertical="center" wrapText="1"/>
      <protection hidden="1"/>
    </xf>
    <xf numFmtId="9" fontId="14" fillId="0" borderId="1" xfId="0" applyNumberFormat="1" applyFont="1" applyBorder="1" applyAlignment="1" applyProtection="1">
      <alignment horizontal="center" vertical="center" wrapText="1"/>
      <protection hidden="1"/>
    </xf>
    <xf numFmtId="9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4" fillId="9" borderId="1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9" borderId="13" xfId="0" applyFont="1" applyFill="1" applyBorder="1" applyAlignment="1" applyProtection="1">
      <alignment horizontal="left" vertical="center" wrapText="1"/>
      <protection hidden="1"/>
    </xf>
    <xf numFmtId="9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1" fontId="5" fillId="0" borderId="1" xfId="0" applyNumberFormat="1" applyFont="1" applyBorder="1" applyAlignment="1">
      <alignment horizontal="right" vertical="top" wrapText="1"/>
    </xf>
    <xf numFmtId="9" fontId="5" fillId="0" borderId="1" xfId="1" applyFont="1" applyBorder="1" applyAlignment="1">
      <alignment horizontal="center" vertical="top" wrapText="1"/>
    </xf>
    <xf numFmtId="9" fontId="5" fillId="0" borderId="1" xfId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left" vertical="center" wrapText="1"/>
      <protection hidden="1"/>
    </xf>
    <xf numFmtId="9" fontId="5" fillId="9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1"/>
  <sheetViews>
    <sheetView tabSelected="1" zoomScale="85" zoomScaleNormal="85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34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17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71" t="s">
        <v>65</v>
      </c>
      <c r="B1" s="72"/>
      <c r="C1" s="72"/>
      <c r="D1" s="72"/>
      <c r="E1" s="72"/>
      <c r="F1" s="72"/>
      <c r="G1" s="72"/>
      <c r="H1" s="72"/>
      <c r="I1" s="72"/>
      <c r="J1" s="72"/>
      <c r="K1" s="73" t="s">
        <v>86</v>
      </c>
      <c r="L1" s="73"/>
      <c r="M1" s="73"/>
      <c r="N1" s="73"/>
      <c r="O1" s="73"/>
    </row>
    <row r="2" spans="1:44" s="9" customFormat="1" ht="23.45" customHeight="1" x14ac:dyDescent="0.25">
      <c r="A2" s="81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54"/>
      <c r="L2" s="54"/>
      <c r="M2" s="54"/>
      <c r="N2" s="54"/>
      <c r="O2" s="54"/>
    </row>
    <row r="3" spans="1:44" x14ac:dyDescent="0.25">
      <c r="D3" s="26"/>
    </row>
    <row r="4" spans="1:44" ht="29.1" customHeight="1" x14ac:dyDescent="0.25">
      <c r="A4" s="65" t="s">
        <v>0</v>
      </c>
      <c r="B4" s="66"/>
      <c r="C4" s="67"/>
      <c r="D4" s="74" t="s">
        <v>66</v>
      </c>
      <c r="E4" s="59" t="s">
        <v>1</v>
      </c>
      <c r="F4" s="59"/>
      <c r="G4" s="59"/>
      <c r="H4" s="59"/>
      <c r="I4" s="59"/>
      <c r="J4" s="59"/>
    </row>
    <row r="5" spans="1:44" x14ac:dyDescent="0.25">
      <c r="A5" s="78"/>
      <c r="B5" s="79"/>
      <c r="C5" s="80"/>
      <c r="D5" s="75"/>
      <c r="E5" s="2" t="s">
        <v>2</v>
      </c>
      <c r="F5" s="2" t="s">
        <v>3</v>
      </c>
      <c r="G5" s="60" t="s">
        <v>4</v>
      </c>
      <c r="H5" s="60"/>
      <c r="I5" s="60"/>
      <c r="J5" s="60"/>
    </row>
    <row r="6" spans="1:44" x14ac:dyDescent="0.25">
      <c r="A6" s="78"/>
      <c r="B6" s="79"/>
      <c r="C6" s="80"/>
      <c r="D6" s="75"/>
      <c r="E6" s="30">
        <v>1</v>
      </c>
      <c r="F6" s="30"/>
      <c r="G6" s="61" t="s">
        <v>5</v>
      </c>
      <c r="H6" s="61"/>
      <c r="I6" s="61"/>
      <c r="J6" s="61"/>
    </row>
    <row r="7" spans="1:44" x14ac:dyDescent="0.25">
      <c r="A7" s="78"/>
      <c r="B7" s="79"/>
      <c r="C7" s="80"/>
      <c r="D7" s="75"/>
      <c r="E7" s="30"/>
      <c r="F7" s="30"/>
      <c r="G7" s="61"/>
      <c r="H7" s="61"/>
      <c r="I7" s="61"/>
      <c r="J7" s="61"/>
    </row>
    <row r="8" spans="1:44" x14ac:dyDescent="0.25">
      <c r="A8" s="68"/>
      <c r="B8" s="69"/>
      <c r="C8" s="70"/>
      <c r="D8" s="76"/>
      <c r="E8" s="30"/>
      <c r="F8" s="30"/>
      <c r="G8" s="61"/>
      <c r="H8" s="61"/>
      <c r="I8" s="61"/>
      <c r="J8" s="61"/>
    </row>
    <row r="10" spans="1:44" s="9" customFormat="1" ht="22.5" customHeight="1" x14ac:dyDescent="0.25">
      <c r="A10" s="59" t="s">
        <v>6</v>
      </c>
      <c r="B10" s="59"/>
      <c r="C10" s="65" t="s">
        <v>7</v>
      </c>
      <c r="D10" s="66"/>
      <c r="E10" s="67"/>
      <c r="F10" s="77" t="s">
        <v>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65" t="s">
        <v>9</v>
      </c>
      <c r="R10" s="66"/>
      <c r="S10" s="66"/>
      <c r="T10" s="67"/>
      <c r="U10" s="58" t="s">
        <v>10</v>
      </c>
      <c r="V10" s="58"/>
      <c r="W10" s="58"/>
      <c r="X10" s="58"/>
      <c r="Y10" s="58"/>
      <c r="Z10" s="62" t="s">
        <v>10</v>
      </c>
      <c r="AA10" s="62"/>
      <c r="AB10" s="62"/>
      <c r="AC10" s="62"/>
      <c r="AD10" s="62"/>
      <c r="AE10" s="63" t="s">
        <v>10</v>
      </c>
      <c r="AF10" s="63"/>
      <c r="AG10" s="63"/>
      <c r="AH10" s="63"/>
      <c r="AI10" s="63"/>
      <c r="AJ10" s="64" t="s">
        <v>10</v>
      </c>
      <c r="AK10" s="64"/>
      <c r="AL10" s="64"/>
      <c r="AM10" s="64"/>
      <c r="AN10" s="64"/>
      <c r="AO10" s="55" t="s">
        <v>11</v>
      </c>
      <c r="AP10" s="56"/>
      <c r="AQ10" s="56"/>
      <c r="AR10" s="57"/>
    </row>
    <row r="11" spans="1:44" ht="14.45" customHeight="1" x14ac:dyDescent="0.25">
      <c r="A11" s="59"/>
      <c r="B11" s="59"/>
      <c r="C11" s="68"/>
      <c r="D11" s="69"/>
      <c r="E11" s="70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68"/>
      <c r="R11" s="69"/>
      <c r="S11" s="69"/>
      <c r="T11" s="70"/>
      <c r="U11" s="58" t="s">
        <v>12</v>
      </c>
      <c r="V11" s="58"/>
      <c r="W11" s="58"/>
      <c r="X11" s="58"/>
      <c r="Y11" s="58"/>
      <c r="Z11" s="62" t="s">
        <v>13</v>
      </c>
      <c r="AA11" s="62"/>
      <c r="AB11" s="62"/>
      <c r="AC11" s="62"/>
      <c r="AD11" s="62"/>
      <c r="AE11" s="63" t="s">
        <v>14</v>
      </c>
      <c r="AF11" s="63"/>
      <c r="AG11" s="63"/>
      <c r="AH11" s="63"/>
      <c r="AI11" s="63"/>
      <c r="AJ11" s="64" t="s">
        <v>15</v>
      </c>
      <c r="AK11" s="64"/>
      <c r="AL11" s="64"/>
      <c r="AM11" s="64"/>
      <c r="AN11" s="64"/>
      <c r="AO11" s="55" t="s">
        <v>16</v>
      </c>
      <c r="AP11" s="56"/>
      <c r="AQ11" s="56"/>
      <c r="AR11" s="57"/>
    </row>
    <row r="12" spans="1:44" ht="60" x14ac:dyDescent="0.25">
      <c r="A12" s="3" t="s">
        <v>17</v>
      </c>
      <c r="B12" s="3" t="s">
        <v>18</v>
      </c>
      <c r="C12" s="33" t="s">
        <v>19</v>
      </c>
      <c r="D12" s="3" t="s">
        <v>20</v>
      </c>
      <c r="E12" s="3" t="s">
        <v>21</v>
      </c>
      <c r="F12" s="25" t="s">
        <v>22</v>
      </c>
      <c r="G12" s="25" t="s">
        <v>23</v>
      </c>
      <c r="H12" s="25" t="s">
        <v>24</v>
      </c>
      <c r="I12" s="25" t="s">
        <v>25</v>
      </c>
      <c r="J12" s="25" t="s">
        <v>26</v>
      </c>
      <c r="K12" s="25" t="s">
        <v>27</v>
      </c>
      <c r="L12" s="25" t="s">
        <v>28</v>
      </c>
      <c r="M12" s="25" t="s">
        <v>29</v>
      </c>
      <c r="N12" s="25" t="s">
        <v>30</v>
      </c>
      <c r="O12" s="25" t="s">
        <v>31</v>
      </c>
      <c r="P12" s="25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4" t="s">
        <v>37</v>
      </c>
      <c r="V12" s="4" t="s">
        <v>38</v>
      </c>
      <c r="W12" s="4" t="s">
        <v>39</v>
      </c>
      <c r="X12" s="4" t="s">
        <v>40</v>
      </c>
      <c r="Y12" s="4" t="s">
        <v>41</v>
      </c>
      <c r="Z12" s="5" t="s">
        <v>37</v>
      </c>
      <c r="AA12" s="5" t="s">
        <v>38</v>
      </c>
      <c r="AB12" s="5" t="s">
        <v>39</v>
      </c>
      <c r="AC12" s="5" t="s">
        <v>40</v>
      </c>
      <c r="AD12" s="5" t="s">
        <v>41</v>
      </c>
      <c r="AE12" s="6" t="s">
        <v>37</v>
      </c>
      <c r="AF12" s="6" t="s">
        <v>38</v>
      </c>
      <c r="AG12" s="6" t="s">
        <v>39</v>
      </c>
      <c r="AH12" s="6" t="s">
        <v>40</v>
      </c>
      <c r="AI12" s="6" t="s">
        <v>41</v>
      </c>
      <c r="AJ12" s="7" t="s">
        <v>37</v>
      </c>
      <c r="AK12" s="7" t="s">
        <v>38</v>
      </c>
      <c r="AL12" s="7" t="s">
        <v>39</v>
      </c>
      <c r="AM12" s="7" t="s">
        <v>40</v>
      </c>
      <c r="AN12" s="7" t="s">
        <v>41</v>
      </c>
      <c r="AO12" s="8" t="s">
        <v>37</v>
      </c>
      <c r="AP12" s="8" t="s">
        <v>38</v>
      </c>
      <c r="AQ12" s="8" t="s">
        <v>39</v>
      </c>
      <c r="AR12" s="8" t="s">
        <v>42</v>
      </c>
    </row>
    <row r="13" spans="1:44" s="46" customFormat="1" ht="135" x14ac:dyDescent="0.25">
      <c r="A13" s="38">
        <v>1</v>
      </c>
      <c r="B13" s="51" t="s">
        <v>47</v>
      </c>
      <c r="C13" s="38">
        <v>1</v>
      </c>
      <c r="D13" s="51" t="s">
        <v>82</v>
      </c>
      <c r="E13" s="51" t="s">
        <v>56</v>
      </c>
      <c r="F13" s="51" t="s">
        <v>76</v>
      </c>
      <c r="G13" s="52" t="s">
        <v>77</v>
      </c>
      <c r="H13" s="53" t="s">
        <v>75</v>
      </c>
      <c r="I13" s="51" t="s">
        <v>61</v>
      </c>
      <c r="J13" s="51" t="s">
        <v>78</v>
      </c>
      <c r="K13" s="39">
        <v>1</v>
      </c>
      <c r="L13" s="39">
        <v>1</v>
      </c>
      <c r="M13" s="39">
        <v>1</v>
      </c>
      <c r="N13" s="39">
        <v>1</v>
      </c>
      <c r="O13" s="40">
        <v>4</v>
      </c>
      <c r="P13" s="41" t="s">
        <v>50</v>
      </c>
      <c r="Q13" s="38" t="s">
        <v>76</v>
      </c>
      <c r="R13" s="38" t="s">
        <v>72</v>
      </c>
      <c r="S13" s="38" t="s">
        <v>73</v>
      </c>
      <c r="T13" s="38" t="s">
        <v>74</v>
      </c>
      <c r="U13" s="42">
        <f>K13</f>
        <v>1</v>
      </c>
      <c r="V13" s="43"/>
      <c r="W13" s="44">
        <f>IF(V13/U13&gt;100%,100%,V13/U13)</f>
        <v>0</v>
      </c>
      <c r="X13" s="45"/>
      <c r="Y13" s="45"/>
      <c r="Z13" s="42">
        <f>L13</f>
        <v>1</v>
      </c>
      <c r="AA13" s="43"/>
      <c r="AB13" s="44">
        <f>IF(AA13/Z13&gt;100%,100%,AA13/Z13)</f>
        <v>0</v>
      </c>
      <c r="AC13" s="45"/>
      <c r="AD13" s="45"/>
      <c r="AE13" s="42">
        <f>M13</f>
        <v>1</v>
      </c>
      <c r="AF13" s="43"/>
      <c r="AG13" s="44">
        <f>IF(AF13/AE13&gt;100%,100%,AF13/AE13)</f>
        <v>0</v>
      </c>
      <c r="AH13" s="45"/>
      <c r="AI13" s="45"/>
      <c r="AJ13" s="42">
        <f>N13</f>
        <v>1</v>
      </c>
      <c r="AK13" s="43"/>
      <c r="AL13" s="44">
        <f>IF(AK13/AJ13&gt;100%,100%,AK13/AJ13)</f>
        <v>0</v>
      </c>
      <c r="AM13" s="45"/>
      <c r="AN13" s="45"/>
      <c r="AO13" s="42">
        <f>O13</f>
        <v>4</v>
      </c>
      <c r="AP13" s="43"/>
      <c r="AQ13" s="44">
        <f>IF(AP13/AO13&gt;100%,100%,AP13/AO13)</f>
        <v>0</v>
      </c>
      <c r="AR13" s="45"/>
    </row>
    <row r="14" spans="1:44" s="46" customFormat="1" ht="135" x14ac:dyDescent="0.25">
      <c r="A14" s="38">
        <v>1</v>
      </c>
      <c r="B14" s="51" t="s">
        <v>47</v>
      </c>
      <c r="C14" s="38">
        <v>2</v>
      </c>
      <c r="D14" s="51" t="s">
        <v>67</v>
      </c>
      <c r="E14" s="51" t="s">
        <v>56</v>
      </c>
      <c r="F14" s="52" t="s">
        <v>68</v>
      </c>
      <c r="G14" s="52" t="s">
        <v>83</v>
      </c>
      <c r="H14" s="52" t="s">
        <v>69</v>
      </c>
      <c r="I14" s="51" t="s">
        <v>53</v>
      </c>
      <c r="J14" s="51" t="s">
        <v>70</v>
      </c>
      <c r="K14" s="47">
        <v>0.5</v>
      </c>
      <c r="L14" s="47">
        <v>0.5</v>
      </c>
      <c r="M14" s="48">
        <v>0</v>
      </c>
      <c r="N14" s="48">
        <v>0</v>
      </c>
      <c r="O14" s="49">
        <v>1</v>
      </c>
      <c r="P14" s="38" t="s">
        <v>50</v>
      </c>
      <c r="Q14" s="38" t="s">
        <v>71</v>
      </c>
      <c r="R14" s="38" t="s">
        <v>72</v>
      </c>
      <c r="S14" s="38" t="s">
        <v>73</v>
      </c>
      <c r="T14" s="38" t="s">
        <v>74</v>
      </c>
      <c r="U14" s="42">
        <f t="shared" ref="U14:U15" si="0">K14</f>
        <v>0.5</v>
      </c>
      <c r="V14" s="43"/>
      <c r="W14" s="44">
        <f t="shared" ref="W14:W15" si="1">IF(V14/U14&gt;100%,100%,V14/U14)</f>
        <v>0</v>
      </c>
      <c r="X14" s="45"/>
      <c r="Y14" s="45"/>
      <c r="Z14" s="42">
        <f t="shared" ref="Z14:Z15" si="2">L14</f>
        <v>0.5</v>
      </c>
      <c r="AA14" s="43"/>
      <c r="AB14" s="44">
        <f t="shared" ref="AB14:AB15" si="3">IF(AA14/Z14&gt;100%,100%,AA14/Z14)</f>
        <v>0</v>
      </c>
      <c r="AC14" s="45"/>
      <c r="AD14" s="45"/>
      <c r="AE14" s="42">
        <f t="shared" ref="AE14:AE15" si="4">M14</f>
        <v>0</v>
      </c>
      <c r="AF14" s="43"/>
      <c r="AG14" s="44" t="e">
        <f t="shared" ref="AG14:AG15" si="5">IF(AF14/AE14&gt;100%,100%,AF14/AE14)</f>
        <v>#DIV/0!</v>
      </c>
      <c r="AH14" s="45"/>
      <c r="AI14" s="45"/>
      <c r="AJ14" s="42">
        <f t="shared" ref="AJ14:AJ15" si="6">N14</f>
        <v>0</v>
      </c>
      <c r="AK14" s="43"/>
      <c r="AL14" s="44" t="e">
        <f t="shared" ref="AL14:AL15" si="7">IF(AK14/AJ14&gt;100%,100%,AK14/AJ14)</f>
        <v>#DIV/0!</v>
      </c>
      <c r="AM14" s="45"/>
      <c r="AN14" s="45"/>
      <c r="AO14" s="42">
        <f t="shared" ref="AO14:AO15" si="8">O14</f>
        <v>1</v>
      </c>
      <c r="AP14" s="43"/>
      <c r="AQ14" s="44">
        <f t="shared" ref="AQ14:AQ15" si="9">IF(AP14/AO14&gt;100%,100%,AP14/AO14)</f>
        <v>0</v>
      </c>
      <c r="AR14" s="45"/>
    </row>
    <row r="15" spans="1:44" s="46" customFormat="1" ht="135" x14ac:dyDescent="0.25">
      <c r="A15" s="38">
        <v>1</v>
      </c>
      <c r="B15" s="51" t="s">
        <v>47</v>
      </c>
      <c r="C15" s="38">
        <v>3</v>
      </c>
      <c r="D15" s="51" t="s">
        <v>84</v>
      </c>
      <c r="E15" s="51" t="s">
        <v>52</v>
      </c>
      <c r="F15" s="52" t="s">
        <v>79</v>
      </c>
      <c r="G15" s="52" t="s">
        <v>80</v>
      </c>
      <c r="H15" s="53" t="s">
        <v>75</v>
      </c>
      <c r="I15" s="51" t="s">
        <v>61</v>
      </c>
      <c r="J15" s="51" t="s">
        <v>81</v>
      </c>
      <c r="K15" s="50">
        <v>0</v>
      </c>
      <c r="L15" s="50">
        <v>0</v>
      </c>
      <c r="M15" s="50">
        <v>1</v>
      </c>
      <c r="N15" s="50">
        <v>0</v>
      </c>
      <c r="O15" s="50">
        <v>1</v>
      </c>
      <c r="P15" s="38" t="s">
        <v>50</v>
      </c>
      <c r="Q15" s="37" t="s">
        <v>79</v>
      </c>
      <c r="R15" s="38" t="s">
        <v>72</v>
      </c>
      <c r="S15" s="38" t="s">
        <v>73</v>
      </c>
      <c r="T15" s="38" t="s">
        <v>74</v>
      </c>
      <c r="U15" s="42">
        <f t="shared" si="0"/>
        <v>0</v>
      </c>
      <c r="V15" s="43"/>
      <c r="W15" s="44" t="e">
        <f t="shared" si="1"/>
        <v>#DIV/0!</v>
      </c>
      <c r="X15" s="45"/>
      <c r="Y15" s="45"/>
      <c r="Z15" s="42">
        <f t="shared" si="2"/>
        <v>0</v>
      </c>
      <c r="AA15" s="43"/>
      <c r="AB15" s="44" t="e">
        <f t="shared" si="3"/>
        <v>#DIV/0!</v>
      </c>
      <c r="AC15" s="45"/>
      <c r="AD15" s="45"/>
      <c r="AE15" s="42">
        <f t="shared" si="4"/>
        <v>1</v>
      </c>
      <c r="AF15" s="43"/>
      <c r="AG15" s="44">
        <f t="shared" si="5"/>
        <v>0</v>
      </c>
      <c r="AH15" s="45"/>
      <c r="AI15" s="45"/>
      <c r="AJ15" s="42">
        <f t="shared" si="6"/>
        <v>0</v>
      </c>
      <c r="AK15" s="43"/>
      <c r="AL15" s="44" t="e">
        <f t="shared" si="7"/>
        <v>#DIV/0!</v>
      </c>
      <c r="AM15" s="45"/>
      <c r="AN15" s="45"/>
      <c r="AO15" s="42">
        <f t="shared" si="8"/>
        <v>1</v>
      </c>
      <c r="AP15" s="43"/>
      <c r="AQ15" s="44">
        <f t="shared" si="9"/>
        <v>0</v>
      </c>
      <c r="AR15" s="45"/>
    </row>
    <row r="16" spans="1:44" s="11" customFormat="1" ht="15.75" x14ac:dyDescent="0.25">
      <c r="A16" s="16"/>
      <c r="B16" s="16"/>
      <c r="C16" s="35"/>
      <c r="D16" s="19" t="s">
        <v>43</v>
      </c>
      <c r="E16" s="16"/>
      <c r="F16" s="16"/>
      <c r="G16" s="16"/>
      <c r="H16" s="16"/>
      <c r="I16" s="16"/>
      <c r="J16" s="16"/>
      <c r="K16" s="20"/>
      <c r="L16" s="20"/>
      <c r="M16" s="20"/>
      <c r="N16" s="20"/>
      <c r="O16" s="20"/>
      <c r="P16" s="16"/>
      <c r="Q16" s="16"/>
      <c r="R16" s="16"/>
      <c r="S16" s="16"/>
      <c r="T16" s="16"/>
      <c r="U16" s="20"/>
      <c r="V16" s="20"/>
      <c r="W16" s="20" t="e">
        <f>AVERAGE(W13:W15)*80%</f>
        <v>#DIV/0!</v>
      </c>
      <c r="X16" s="16"/>
      <c r="Y16" s="16"/>
      <c r="Z16" s="20"/>
      <c r="AA16" s="20"/>
      <c r="AB16" s="20" t="e">
        <f>AVERAGE(AB13:AB15)*80%</f>
        <v>#DIV/0!</v>
      </c>
      <c r="AC16" s="16"/>
      <c r="AD16" s="16"/>
      <c r="AE16" s="20"/>
      <c r="AF16" s="20"/>
      <c r="AG16" s="20" t="e">
        <f>AVERAGE(AG13:AG15)*80%</f>
        <v>#DIV/0!</v>
      </c>
      <c r="AH16" s="16"/>
      <c r="AI16" s="16"/>
      <c r="AJ16" s="20"/>
      <c r="AK16" s="20"/>
      <c r="AL16" s="20" t="e">
        <f>AVERAGE(AL13:AL15)*80%</f>
        <v>#DIV/0!</v>
      </c>
      <c r="AM16" s="16"/>
      <c r="AN16" s="16"/>
      <c r="AO16" s="21"/>
      <c r="AP16" s="21"/>
      <c r="AQ16" s="20">
        <f>AVERAGE(AQ13:AQ15)*80%</f>
        <v>0</v>
      </c>
      <c r="AR16" s="16"/>
    </row>
    <row r="17" spans="1:44" s="92" customFormat="1" ht="105" x14ac:dyDescent="0.25">
      <c r="A17" s="83">
        <v>7</v>
      </c>
      <c r="B17" s="84" t="s">
        <v>64</v>
      </c>
      <c r="C17" s="83" t="s">
        <v>87</v>
      </c>
      <c r="D17" s="84" t="s">
        <v>88</v>
      </c>
      <c r="E17" s="84" t="s">
        <v>60</v>
      </c>
      <c r="F17" s="84" t="s">
        <v>89</v>
      </c>
      <c r="G17" s="84" t="s">
        <v>90</v>
      </c>
      <c r="H17" s="10"/>
      <c r="I17" s="84" t="s">
        <v>61</v>
      </c>
      <c r="J17" s="85" t="s">
        <v>91</v>
      </c>
      <c r="K17" s="86" t="s">
        <v>92</v>
      </c>
      <c r="L17" s="86">
        <v>0.8</v>
      </c>
      <c r="M17" s="86" t="s">
        <v>92</v>
      </c>
      <c r="N17" s="86">
        <v>0.8</v>
      </c>
      <c r="O17" s="86">
        <f>AVERAGE(L17,N17)</f>
        <v>0.8</v>
      </c>
      <c r="P17" s="87" t="s">
        <v>50</v>
      </c>
      <c r="Q17" s="84" t="s">
        <v>93</v>
      </c>
      <c r="R17" s="84" t="s">
        <v>93</v>
      </c>
      <c r="S17" s="84" t="s">
        <v>94</v>
      </c>
      <c r="T17" s="88" t="s">
        <v>95</v>
      </c>
      <c r="U17" s="89" t="str">
        <f>K17</f>
        <v>No programada</v>
      </c>
      <c r="V17" s="10"/>
      <c r="W17" s="90" t="e">
        <f>IF(V17/U17&gt;100%,100%,V17/U17)</f>
        <v>#VALUE!</v>
      </c>
      <c r="X17" s="10"/>
      <c r="Y17" s="10"/>
      <c r="Z17" s="91">
        <f>L17</f>
        <v>0.8</v>
      </c>
      <c r="AA17" s="10"/>
      <c r="AB17" s="90">
        <f>IF(AA17/Z17&gt;100%,100%,AA17/Z17)</f>
        <v>0</v>
      </c>
      <c r="AC17" s="10"/>
      <c r="AD17" s="10"/>
      <c r="AE17" s="91" t="str">
        <f>M17</f>
        <v>No programada</v>
      </c>
      <c r="AF17" s="10"/>
      <c r="AG17" s="90" t="e">
        <f>IF(AF17/AE17&gt;100%,100%,AF17/AE17)</f>
        <v>#VALUE!</v>
      </c>
      <c r="AH17" s="10"/>
      <c r="AI17" s="10"/>
      <c r="AJ17" s="91">
        <f>N17</f>
        <v>0.8</v>
      </c>
      <c r="AK17" s="10"/>
      <c r="AL17" s="90">
        <f>IF(AK17/AJ17&gt;100%,100%,AK17/AJ17)</f>
        <v>0</v>
      </c>
      <c r="AM17" s="10"/>
      <c r="AN17" s="10"/>
      <c r="AO17" s="89">
        <f>O17</f>
        <v>0.8</v>
      </c>
      <c r="AP17" s="22"/>
      <c r="AQ17" s="90">
        <f>IF(AP17/AO17&gt;100%,100%,AP17/AO17)</f>
        <v>0</v>
      </c>
      <c r="AR17" s="10"/>
    </row>
    <row r="18" spans="1:44" s="92" customFormat="1" ht="105" x14ac:dyDescent="0.25">
      <c r="A18" s="93">
        <v>7</v>
      </c>
      <c r="B18" s="87" t="s">
        <v>64</v>
      </c>
      <c r="C18" s="93" t="s">
        <v>96</v>
      </c>
      <c r="D18" s="87" t="s">
        <v>97</v>
      </c>
      <c r="E18" s="87" t="s">
        <v>60</v>
      </c>
      <c r="F18" s="87" t="s">
        <v>98</v>
      </c>
      <c r="G18" s="87" t="s">
        <v>99</v>
      </c>
      <c r="H18" s="10"/>
      <c r="I18" s="87" t="s">
        <v>49</v>
      </c>
      <c r="J18" s="94" t="s">
        <v>100</v>
      </c>
      <c r="K18" s="95">
        <v>0.25</v>
      </c>
      <c r="L18" s="95">
        <v>0.25</v>
      </c>
      <c r="M18" s="95">
        <v>0.25</v>
      </c>
      <c r="N18" s="95">
        <v>0.25</v>
      </c>
      <c r="O18" s="95">
        <f>SUM(K18:N18)</f>
        <v>1</v>
      </c>
      <c r="P18" s="87" t="s">
        <v>50</v>
      </c>
      <c r="Q18" s="87" t="s">
        <v>101</v>
      </c>
      <c r="R18" s="87" t="s">
        <v>101</v>
      </c>
      <c r="S18" s="84" t="s">
        <v>94</v>
      </c>
      <c r="T18" s="96" t="s">
        <v>102</v>
      </c>
      <c r="U18" s="91">
        <f>K18</f>
        <v>0.25</v>
      </c>
      <c r="V18" s="10"/>
      <c r="W18" s="90">
        <f>IF(V18/U18&gt;100%,100%,V18/U18)</f>
        <v>0</v>
      </c>
      <c r="X18" s="10"/>
      <c r="Y18" s="10"/>
      <c r="Z18" s="91">
        <f>L18</f>
        <v>0.25</v>
      </c>
      <c r="AA18" s="10"/>
      <c r="AB18" s="90">
        <f>IF(AA18/Z18&gt;100%,100%,AA18/Z18)</f>
        <v>0</v>
      </c>
      <c r="AC18" s="10"/>
      <c r="AD18" s="10"/>
      <c r="AE18" s="91">
        <f>M18</f>
        <v>0.25</v>
      </c>
      <c r="AF18" s="10"/>
      <c r="AG18" s="90">
        <f>IF(AF18/AE18&gt;100%,100%,AF18/AE18)</f>
        <v>0</v>
      </c>
      <c r="AH18" s="10"/>
      <c r="AI18" s="10"/>
      <c r="AJ18" s="91">
        <f>N18</f>
        <v>0.25</v>
      </c>
      <c r="AK18" s="10"/>
      <c r="AL18" s="90">
        <f>IF(AK18/AJ18&gt;100%,100%,AK18/AJ18)</f>
        <v>0</v>
      </c>
      <c r="AM18" s="10"/>
      <c r="AN18" s="10"/>
      <c r="AO18" s="89">
        <f>O18</f>
        <v>1</v>
      </c>
      <c r="AP18" s="22"/>
      <c r="AQ18" s="90">
        <f>IF(AP18/AO18&gt;100%,100%,AP18/AO18)</f>
        <v>0</v>
      </c>
      <c r="AR18" s="10"/>
    </row>
    <row r="19" spans="1:44" s="92" customFormat="1" ht="105" x14ac:dyDescent="0.25">
      <c r="A19" s="93">
        <v>7</v>
      </c>
      <c r="B19" s="87" t="s">
        <v>64</v>
      </c>
      <c r="C19" s="93" t="s">
        <v>103</v>
      </c>
      <c r="D19" s="87" t="s">
        <v>104</v>
      </c>
      <c r="E19" s="87" t="s">
        <v>60</v>
      </c>
      <c r="F19" s="87" t="s">
        <v>105</v>
      </c>
      <c r="G19" s="87" t="s">
        <v>106</v>
      </c>
      <c r="H19" s="10"/>
      <c r="I19" s="87" t="s">
        <v>49</v>
      </c>
      <c r="J19" s="94" t="s">
        <v>107</v>
      </c>
      <c r="K19" s="95" t="s">
        <v>92</v>
      </c>
      <c r="L19" s="95">
        <v>1</v>
      </c>
      <c r="M19" s="95" t="s">
        <v>92</v>
      </c>
      <c r="N19" s="95">
        <v>1</v>
      </c>
      <c r="O19" s="95">
        <f>AVERAGE(L19,M19)</f>
        <v>1</v>
      </c>
      <c r="P19" s="87" t="s">
        <v>50</v>
      </c>
      <c r="Q19" s="87" t="s">
        <v>108</v>
      </c>
      <c r="R19" s="87" t="s">
        <v>109</v>
      </c>
      <c r="S19" s="84" t="s">
        <v>94</v>
      </c>
      <c r="T19" s="96" t="s">
        <v>110</v>
      </c>
      <c r="U19" s="89" t="str">
        <f>K19</f>
        <v>No programada</v>
      </c>
      <c r="V19" s="10"/>
      <c r="W19" s="90" t="e">
        <f>IF(V19/U19&gt;100%,100%,V19/U19)</f>
        <v>#VALUE!</v>
      </c>
      <c r="X19" s="10"/>
      <c r="Y19" s="10"/>
      <c r="Z19" s="91">
        <f>L19</f>
        <v>1</v>
      </c>
      <c r="AA19" s="10"/>
      <c r="AB19" s="90">
        <f>IF(AA19/Z19&gt;100%,100%,AA19/Z19)</f>
        <v>0</v>
      </c>
      <c r="AC19" s="10"/>
      <c r="AD19" s="10"/>
      <c r="AE19" s="91" t="str">
        <f>M19</f>
        <v>No programada</v>
      </c>
      <c r="AF19" s="10"/>
      <c r="AG19" s="90" t="e">
        <f>IF(AF19/AE19&gt;100%,100%,AF19/AE19)</f>
        <v>#VALUE!</v>
      </c>
      <c r="AH19" s="10"/>
      <c r="AI19" s="10"/>
      <c r="AJ19" s="91">
        <f>N19</f>
        <v>1</v>
      </c>
      <c r="AK19" s="10"/>
      <c r="AL19" s="90">
        <f>IF(AK19/AJ19&gt;100%,100%,AK19/AJ19)</f>
        <v>0</v>
      </c>
      <c r="AM19" s="10"/>
      <c r="AN19" s="10"/>
      <c r="AO19" s="89">
        <f>O19</f>
        <v>1</v>
      </c>
      <c r="AP19" s="22"/>
      <c r="AQ19" s="90">
        <f>IF(AP19/AO19&gt;100%,100%,AP19/AO19)</f>
        <v>0</v>
      </c>
      <c r="AR19" s="10"/>
    </row>
    <row r="20" spans="1:44" s="11" customFormat="1" ht="15.75" x14ac:dyDescent="0.25">
      <c r="A20" s="16"/>
      <c r="B20" s="16"/>
      <c r="C20" s="35"/>
      <c r="D20" s="17" t="s">
        <v>44</v>
      </c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  <c r="P20" s="17"/>
      <c r="Q20" s="16"/>
      <c r="R20" s="16"/>
      <c r="S20" s="16"/>
      <c r="T20" s="16"/>
      <c r="U20" s="18"/>
      <c r="V20" s="31"/>
      <c r="W20" s="20" t="e">
        <f>AVERAGE(W17:W19)*20%</f>
        <v>#VALUE!</v>
      </c>
      <c r="X20" s="16"/>
      <c r="Y20" s="16"/>
      <c r="Z20" s="18"/>
      <c r="AA20" s="18"/>
      <c r="AB20" s="31">
        <f>AVERAGE(AB17:AB19)*20%</f>
        <v>0</v>
      </c>
      <c r="AC20" s="16"/>
      <c r="AD20" s="16"/>
      <c r="AE20" s="18"/>
      <c r="AF20" s="18"/>
      <c r="AG20" s="31" t="e">
        <f>AVERAGE(AG17:AG19)*20%</f>
        <v>#VALUE!</v>
      </c>
      <c r="AH20" s="16"/>
      <c r="AI20" s="16"/>
      <c r="AJ20" s="18"/>
      <c r="AK20" s="18"/>
      <c r="AL20" s="31">
        <f>AVERAGE(AL17:AL19)*20%</f>
        <v>0</v>
      </c>
      <c r="AM20" s="16"/>
      <c r="AN20" s="16"/>
      <c r="AO20" s="23"/>
      <c r="AP20" s="23"/>
      <c r="AQ20" s="31">
        <f>AVERAGE(AQ17:AQ19)*20%</f>
        <v>0</v>
      </c>
      <c r="AR20" s="16"/>
    </row>
    <row r="21" spans="1:44" s="15" customFormat="1" ht="18.75" x14ac:dyDescent="0.3">
      <c r="A21" s="12"/>
      <c r="B21" s="12"/>
      <c r="C21" s="36"/>
      <c r="D21" s="13" t="s">
        <v>45</v>
      </c>
      <c r="E21" s="12"/>
      <c r="F21" s="12"/>
      <c r="G21" s="12"/>
      <c r="H21" s="12"/>
      <c r="I21" s="12"/>
      <c r="J21" s="12"/>
      <c r="K21" s="14"/>
      <c r="L21" s="14"/>
      <c r="M21" s="14"/>
      <c r="N21" s="14"/>
      <c r="O21" s="14"/>
      <c r="P21" s="12"/>
      <c r="Q21" s="12"/>
      <c r="R21" s="12"/>
      <c r="S21" s="12"/>
      <c r="T21" s="12"/>
      <c r="U21" s="14"/>
      <c r="V21" s="32"/>
      <c r="W21" s="32" t="e">
        <f>W16+W20</f>
        <v>#DIV/0!</v>
      </c>
      <c r="X21" s="12"/>
      <c r="Y21" s="12"/>
      <c r="Z21" s="14"/>
      <c r="AA21" s="14"/>
      <c r="AB21" s="32" t="e">
        <f>AB16+AB20</f>
        <v>#DIV/0!</v>
      </c>
      <c r="AC21" s="12"/>
      <c r="AD21" s="12"/>
      <c r="AE21" s="14"/>
      <c r="AF21" s="14"/>
      <c r="AG21" s="32" t="e">
        <f>AG16+AG20</f>
        <v>#DIV/0!</v>
      </c>
      <c r="AH21" s="12"/>
      <c r="AI21" s="12"/>
      <c r="AJ21" s="14"/>
      <c r="AK21" s="14"/>
      <c r="AL21" s="32" t="e">
        <f>AL16+AL20</f>
        <v>#DIV/0!</v>
      </c>
      <c r="AM21" s="12"/>
      <c r="AN21" s="12"/>
      <c r="AO21" s="24"/>
      <c r="AP21" s="24"/>
      <c r="AQ21" s="32">
        <f>AQ16+AQ20</f>
        <v>0</v>
      </c>
      <c r="AR21" s="12"/>
    </row>
  </sheetData>
  <mergeCells count="24">
    <mergeCell ref="C10:E11"/>
    <mergeCell ref="A10:B11"/>
    <mergeCell ref="A1:J1"/>
    <mergeCell ref="K1:O1"/>
    <mergeCell ref="D4:D8"/>
    <mergeCell ref="F10:P11"/>
    <mergeCell ref="A4:C8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B17:C19 B13:B15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E17:E19 E13:E15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I17:I19 I14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P17:P19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B2" sqref="B2:B8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8" t="s">
        <v>17</v>
      </c>
      <c r="B1" s="27" t="s">
        <v>46</v>
      </c>
      <c r="C1" s="27" t="s">
        <v>21</v>
      </c>
      <c r="D1" s="3" t="s">
        <v>25</v>
      </c>
      <c r="E1" s="25" t="s">
        <v>32</v>
      </c>
    </row>
    <row r="2" spans="1:5" x14ac:dyDescent="0.25">
      <c r="A2" s="29">
        <v>1</v>
      </c>
      <c r="B2" s="29" t="s">
        <v>47</v>
      </c>
      <c r="C2" s="29" t="s">
        <v>48</v>
      </c>
      <c r="D2" s="29" t="s">
        <v>49</v>
      </c>
      <c r="E2" s="29" t="s">
        <v>50</v>
      </c>
    </row>
    <row r="3" spans="1:5" x14ac:dyDescent="0.25">
      <c r="A3" s="29">
        <v>2</v>
      </c>
      <c r="B3" s="29" t="s">
        <v>51</v>
      </c>
      <c r="C3" s="29" t="s">
        <v>52</v>
      </c>
      <c r="D3" s="29" t="s">
        <v>53</v>
      </c>
      <c r="E3" s="29" t="s">
        <v>54</v>
      </c>
    </row>
    <row r="4" spans="1:5" x14ac:dyDescent="0.25">
      <c r="A4" s="29">
        <v>3</v>
      </c>
      <c r="B4" s="29" t="s">
        <v>55</v>
      </c>
      <c r="C4" s="29" t="s">
        <v>56</v>
      </c>
      <c r="D4" s="29" t="s">
        <v>57</v>
      </c>
      <c r="E4" s="29" t="s">
        <v>58</v>
      </c>
    </row>
    <row r="5" spans="1:5" x14ac:dyDescent="0.25">
      <c r="A5" s="29">
        <v>4</v>
      </c>
      <c r="B5" s="29" t="s">
        <v>59</v>
      </c>
      <c r="C5" s="29" t="s">
        <v>60</v>
      </c>
      <c r="D5" s="29" t="s">
        <v>61</v>
      </c>
      <c r="E5" s="29"/>
    </row>
    <row r="6" spans="1:5" x14ac:dyDescent="0.25">
      <c r="A6" s="29">
        <v>5</v>
      </c>
      <c r="B6" s="29" t="s">
        <v>62</v>
      </c>
      <c r="C6" s="29"/>
      <c r="D6" s="29"/>
      <c r="E6" s="29"/>
    </row>
    <row r="7" spans="1:5" x14ac:dyDescent="0.25">
      <c r="A7" s="29">
        <v>6</v>
      </c>
      <c r="B7" s="29" t="s">
        <v>63</v>
      </c>
      <c r="C7" s="29"/>
      <c r="D7" s="29"/>
      <c r="E7" s="29"/>
    </row>
    <row r="8" spans="1:5" x14ac:dyDescent="0.25">
      <c r="A8" s="29">
        <v>7</v>
      </c>
      <c r="B8" s="29" t="s">
        <v>64</v>
      </c>
      <c r="C8" s="29"/>
      <c r="D8" s="29"/>
      <c r="E8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2022-01-18T20:44:08Z</dcterms:modified>
  <cp:category/>
  <cp:contentStatus/>
</cp:coreProperties>
</file>