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78BD7770-58FC-4375-87B9-D0E401AEFBE8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4" i="1"/>
  <c r="AN34" i="1"/>
  <c r="AI34" i="1"/>
  <c r="AD34" i="1"/>
  <c r="Y34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D30" i="1"/>
  <c r="AD35" i="1" s="1"/>
  <c r="AI30" i="1"/>
  <c r="AI35" i="1" s="1"/>
  <c r="Y30" i="1"/>
  <c r="Y35" i="1" s="1"/>
  <c r="AN30" i="1"/>
  <c r="AN35" i="1" s="1"/>
  <c r="AS30" i="1" l="1"/>
  <c r="AS35" i="1" s="1"/>
</calcChain>
</file>

<file path=xl/sharedStrings.xml><?xml version="1.0" encoding="utf-8"?>
<sst xmlns="http://schemas.openxmlformats.org/spreadsheetml/2006/main" count="282" uniqueCount="147">
  <si>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</si>
  <si>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</si>
  <si>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</si>
  <si>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</si>
  <si>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</si>
  <si>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</si>
  <si>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</si>
  <si>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</si>
  <si>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</si>
  <si>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</si>
  <si>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</si>
  <si>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</si>
  <si>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</si>
  <si>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</si>
  <si>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</si>
  <si>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</si>
  <si>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</si>
  <si>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</si>
  <si>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</si>
  <si>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</si>
  <si>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</si>
  <si>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</si>
  <si>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</si>
  <si>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</si>
  <si>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</si>
  <si>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</si>
  <si>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</si>
  <si>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</si>
  <si>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</si>
  <si>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</si>
  <si>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</si>
  <si>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</si>
  <si>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</si>
  <si>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</si>
  <si>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</si>
  <si>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</si>
  <si>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</si>
  <si>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</si>
  <si>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</si>
  <si>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</si>
  <si>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</si>
  <si>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</si>
  <si>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</si>
  <si>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</si>
  <si>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</si>
  <si>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</si>
  <si>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</si>
  <si>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</si>
  <si>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</si>
  <si>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</si>
  <si>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</si>
  <si>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</si>
  <si>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</si>
  <si>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</si>
  <si>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</si>
  <si>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</si>
  <si>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</si>
  <si>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</si>
  <si>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</si>
  <si>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</si>
  <si>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</si>
  <si>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</si>
  <si>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</si>
  <si>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</si>
  <si>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</si>
  <si>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</si>
  <si>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</si>
  <si>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</si>
  <si>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</si>
  <si>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</si>
  <si>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</si>
  <si>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</si>
  <si>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</si>
  <si>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</si>
  <si>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</si>
  <si>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</si>
  <si>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</si>
  <si>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</si>
  <si>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</si>
  <si>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</si>
  <si>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</si>
  <si>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</si>
  <si>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</si>
  <si>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</si>
  <si>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</si>
  <si>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</si>
  <si>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</si>
  <si>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</si>
  <si>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</si>
  <si>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</si>
  <si>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</si>
  <si>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</si>
  <si>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</si>
  <si>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</si>
  <si>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</si>
  <si>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</si>
  <si>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</si>
  <si>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</si>
  <si>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</si>
  <si>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</si>
  <si>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</si>
  <si>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</si>
  <si>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</si>
  <si>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</si>
  <si>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</si>
  <si>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</si>
  <si>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</si>
  <si>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</si>
  <si>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</si>
  <si>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</si>
  <si>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</si>
  <si>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</si>
  <si>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</si>
  <si>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</si>
  <si>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</si>
  <si>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</si>
  <si>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</si>
  <si>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</si>
  <si>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</si>
  <si>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</si>
  <si>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</si>
  <si>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</si>
  <si>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</si>
  <si>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</si>
  <si>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</si>
  <si>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</si>
  <si>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</si>
  <si>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</si>
  <si>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</si>
  <si>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</si>
  <si>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</si>
  <si>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</si>
  <si>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</si>
  <si>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</si>
  <si>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</si>
  <si>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</si>
  <si>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</si>
  <si>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</si>
  <si>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8.460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</si>
  <si>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>Proferir</t>
    </r>
    <r>
      <rPr>
        <b/>
        <sz val="11"/>
        <color theme="1"/>
        <rFont val="Calibri Light"/>
        <family val="2"/>
        <scheme val="major"/>
      </rPr>
      <t xml:space="preserve"> 4.320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</si>
  <si>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FORMULACIÓN Y SEGUIMIENTO PLANES DE GESTIÓN NIVEL LOCAL
ALCALDÍA LOCAL DE TEUSAQUILLO</t>
  </si>
  <si>
    <r>
      <t>Girar mínimo el 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</si>
  <si>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98%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</si>
  <si>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208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</si>
  <si>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325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</si>
  <si>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56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</si>
  <si>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102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</si>
</sst>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7"/>
  <sheetViews>
    <sheetView tabSelected="1" workbookViewId="0">
      <selection sqref="A1:M1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5" t="s">
        <v>140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8" t="s">
        <v>0</v>
      </c>
      <c r="O1" s="129"/>
      <c r="P1" s="129"/>
      <c r="Q1" s="129"/>
      <c r="R1" s="130"/>
      <c r="S1" s="134"/>
      <c r="T1" s="124"/>
      <c r="U1" s="124"/>
      <c r="V1" s="124"/>
      <c r="W1" s="1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</row>
    <row r="2" spans="1:49" s="3" customFormat="1" ht="23.4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31"/>
      <c r="O2" s="132"/>
      <c r="P2" s="132"/>
      <c r="Q2" s="132"/>
      <c r="R2" s="133"/>
      <c r="S2" s="134"/>
      <c r="T2" s="124"/>
      <c r="U2" s="124"/>
      <c r="V2" s="124"/>
      <c r="W2" s="1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</row>
    <row r="3" spans="1:49" ht="15" customHeight="1" x14ac:dyDescent="0.2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0" t="s">
        <v>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2" t="s">
        <v>2</v>
      </c>
      <c r="B6" s="143"/>
      <c r="C6" s="148" t="s">
        <v>3</v>
      </c>
      <c r="D6" s="149"/>
      <c r="E6" s="150"/>
      <c r="F6" s="157" t="s">
        <v>4</v>
      </c>
      <c r="G6" s="158"/>
      <c r="H6" s="158"/>
      <c r="I6" s="158"/>
      <c r="J6" s="158"/>
      <c r="K6" s="158"/>
      <c r="L6" s="158"/>
      <c r="M6" s="15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4"/>
      <c r="B7" s="145"/>
      <c r="C7" s="151"/>
      <c r="D7" s="152"/>
      <c r="E7" s="153"/>
      <c r="F7" s="6" t="s">
        <v>5</v>
      </c>
      <c r="G7" s="6" t="s">
        <v>6</v>
      </c>
      <c r="H7" s="6"/>
      <c r="I7" s="160" t="s">
        <v>7</v>
      </c>
      <c r="J7" s="161"/>
      <c r="K7" s="161"/>
      <c r="L7" s="161"/>
      <c r="M7" s="16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4"/>
      <c r="B8" s="145"/>
      <c r="C8" s="151"/>
      <c r="D8" s="152"/>
      <c r="E8" s="153"/>
      <c r="F8" s="7">
        <v>1</v>
      </c>
      <c r="G8" s="7"/>
      <c r="H8" s="7"/>
      <c r="I8" s="163" t="s">
        <v>8</v>
      </c>
      <c r="J8" s="164"/>
      <c r="K8" s="164"/>
      <c r="L8" s="164"/>
      <c r="M8" s="16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4"/>
      <c r="B9" s="145"/>
      <c r="C9" s="151"/>
      <c r="D9" s="152"/>
      <c r="E9" s="153"/>
      <c r="F9" s="7"/>
      <c r="G9" s="7"/>
      <c r="H9" s="7"/>
      <c r="I9" s="195"/>
      <c r="J9" s="196"/>
      <c r="K9" s="196"/>
      <c r="L9" s="196"/>
      <c r="M9" s="19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6"/>
      <c r="B10" s="147"/>
      <c r="C10" s="154"/>
      <c r="D10" s="155"/>
      <c r="E10" s="156"/>
      <c r="F10" s="7"/>
      <c r="G10" s="7"/>
      <c r="H10" s="7"/>
      <c r="I10" s="195"/>
      <c r="J10" s="196"/>
      <c r="K10" s="196"/>
      <c r="L10" s="196"/>
      <c r="M10" s="19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6" t="s">
        <v>9</v>
      </c>
      <c r="B12" s="167"/>
      <c r="C12" s="170" t="s">
        <v>10</v>
      </c>
      <c r="D12" s="173" t="s">
        <v>11</v>
      </c>
      <c r="E12" s="174"/>
      <c r="F12" s="167"/>
      <c r="G12" s="177" t="s">
        <v>12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8"/>
      <c r="R12" s="214" t="s">
        <v>13</v>
      </c>
      <c r="S12" s="215"/>
      <c r="T12" s="215"/>
      <c r="U12" s="215"/>
      <c r="V12" s="216"/>
      <c r="W12" s="223" t="s">
        <v>14</v>
      </c>
      <c r="X12" s="223"/>
      <c r="Y12" s="223"/>
      <c r="Z12" s="223"/>
      <c r="AA12" s="224"/>
      <c r="AB12" s="225" t="s">
        <v>15</v>
      </c>
      <c r="AC12" s="226"/>
      <c r="AD12" s="226"/>
      <c r="AE12" s="226"/>
      <c r="AF12" s="227"/>
      <c r="AG12" s="228" t="s">
        <v>15</v>
      </c>
      <c r="AH12" s="228"/>
      <c r="AI12" s="228"/>
      <c r="AJ12" s="228"/>
      <c r="AK12" s="229"/>
      <c r="AL12" s="226" t="s">
        <v>15</v>
      </c>
      <c r="AM12" s="226"/>
      <c r="AN12" s="226"/>
      <c r="AO12" s="226"/>
      <c r="AP12" s="227"/>
      <c r="AQ12" s="230" t="s">
        <v>16</v>
      </c>
      <c r="AR12" s="231"/>
      <c r="AS12" s="231"/>
      <c r="AT12" s="232"/>
      <c r="AU12" s="8"/>
    </row>
    <row r="13" spans="1:49" s="9" customFormat="1" x14ac:dyDescent="0.25">
      <c r="A13" s="168"/>
      <c r="B13" s="145"/>
      <c r="C13" s="171"/>
      <c r="D13" s="144"/>
      <c r="E13" s="175"/>
      <c r="F13" s="145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  <c r="R13" s="217"/>
      <c r="S13" s="218"/>
      <c r="T13" s="218"/>
      <c r="U13" s="218"/>
      <c r="V13" s="219"/>
      <c r="W13" s="233" t="s">
        <v>17</v>
      </c>
      <c r="X13" s="233"/>
      <c r="Y13" s="233"/>
      <c r="Z13" s="233"/>
      <c r="AA13" s="234"/>
      <c r="AB13" s="183" t="s">
        <v>18</v>
      </c>
      <c r="AC13" s="184"/>
      <c r="AD13" s="184"/>
      <c r="AE13" s="184"/>
      <c r="AF13" s="185"/>
      <c r="AG13" s="189" t="s">
        <v>19</v>
      </c>
      <c r="AH13" s="190"/>
      <c r="AI13" s="190"/>
      <c r="AJ13" s="190"/>
      <c r="AK13" s="191"/>
      <c r="AL13" s="183" t="s">
        <v>20</v>
      </c>
      <c r="AM13" s="184"/>
      <c r="AN13" s="184"/>
      <c r="AO13" s="184"/>
      <c r="AP13" s="185"/>
      <c r="AQ13" s="198" t="s">
        <v>21</v>
      </c>
      <c r="AR13" s="199"/>
      <c r="AS13" s="199"/>
      <c r="AT13" s="200"/>
      <c r="AU13" s="8"/>
    </row>
    <row r="14" spans="1:49" s="9" customFormat="1" x14ac:dyDescent="0.25">
      <c r="A14" s="169"/>
      <c r="B14" s="147"/>
      <c r="C14" s="171"/>
      <c r="D14" s="146"/>
      <c r="E14" s="176"/>
      <c r="F14" s="147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/>
      <c r="R14" s="220"/>
      <c r="S14" s="221"/>
      <c r="T14" s="221"/>
      <c r="U14" s="221"/>
      <c r="V14" s="222"/>
      <c r="W14" s="235"/>
      <c r="X14" s="235"/>
      <c r="Y14" s="235"/>
      <c r="Z14" s="235"/>
      <c r="AA14" s="236"/>
      <c r="AB14" s="186"/>
      <c r="AC14" s="187"/>
      <c r="AD14" s="187"/>
      <c r="AE14" s="187"/>
      <c r="AF14" s="188"/>
      <c r="AG14" s="192"/>
      <c r="AH14" s="193"/>
      <c r="AI14" s="193"/>
      <c r="AJ14" s="193"/>
      <c r="AK14" s="194"/>
      <c r="AL14" s="186"/>
      <c r="AM14" s="187"/>
      <c r="AN14" s="187"/>
      <c r="AO14" s="187"/>
      <c r="AP14" s="188"/>
      <c r="AQ14" s="201"/>
      <c r="AR14" s="202"/>
      <c r="AS14" s="202"/>
      <c r="AT14" s="203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2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134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135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1" t="s">
        <v>63</v>
      </c>
      <c r="V16" s="42" t="s">
        <v>62</v>
      </c>
      <c r="W16" s="43">
        <f t="shared" ref="W16:W29" si="1">+L16</f>
        <v>0</v>
      </c>
      <c r="X16" s="44"/>
      <c r="Y16" s="45">
        <f t="shared" ref="Y16:Y29" si="2">IFERROR((X16/W16),0)</f>
        <v>0</v>
      </c>
      <c r="Z16" s="33"/>
      <c r="AA16" s="46"/>
      <c r="AB16" s="43">
        <f t="shared" ref="AB16:AB29" si="3">+M16</f>
        <v>0.05</v>
      </c>
      <c r="AC16" s="44"/>
      <c r="AD16" s="45">
        <f t="shared" ref="AD16:AD29" si="4">IFERROR((AC16/AB16),0)</f>
        <v>0</v>
      </c>
      <c r="AE16" s="33"/>
      <c r="AF16" s="46"/>
      <c r="AG16" s="43">
        <f t="shared" ref="AG16:AG29" si="5">+N16</f>
        <v>0.1</v>
      </c>
      <c r="AH16" s="44"/>
      <c r="AI16" s="45">
        <f t="shared" ref="AI16:AI29" si="6">IFERROR((AH16/AG16),0)</f>
        <v>0</v>
      </c>
      <c r="AJ16" s="33"/>
      <c r="AK16" s="46"/>
      <c r="AL16" s="43">
        <f t="shared" ref="AL16:AL29" si="7">+O16</f>
        <v>0.2</v>
      </c>
      <c r="AM16" s="44"/>
      <c r="AN16" s="45">
        <f t="shared" ref="AN16:AN29" si="8">IFERROR((AM16/AL16),0)</f>
        <v>0</v>
      </c>
      <c r="AO16" s="33"/>
      <c r="AP16" s="46"/>
      <c r="AQ16" s="47">
        <f t="shared" ref="AQ16:AQ29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2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29" si="10">+X17+AC17+AH17+AM17</f>
        <v>0</v>
      </c>
      <c r="AS17" s="45">
        <f t="shared" ref="AS17:AS29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141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7.0000000000000007E-2</v>
      </c>
      <c r="M18" s="51">
        <v>0.2</v>
      </c>
      <c r="N18" s="51">
        <v>0.3</v>
      </c>
      <c r="O18" s="51">
        <v>0.4</v>
      </c>
      <c r="P18" s="51">
        <f t="shared" si="0"/>
        <v>0.4</v>
      </c>
      <c r="Q18" s="58" t="s">
        <v>68</v>
      </c>
      <c r="R18" s="59" t="s">
        <v>69</v>
      </c>
      <c r="S18" s="53" t="s">
        <v>70</v>
      </c>
      <c r="T18" s="31" t="s">
        <v>61</v>
      </c>
      <c r="U18" s="122" t="s">
        <v>63</v>
      </c>
      <c r="V18" s="58" t="s">
        <v>71</v>
      </c>
      <c r="W18" s="43">
        <f t="shared" si="1"/>
        <v>7.0000000000000007E-2</v>
      </c>
      <c r="X18" s="51"/>
      <c r="Y18" s="45">
        <f t="shared" si="2"/>
        <v>0</v>
      </c>
      <c r="Z18" s="35"/>
      <c r="AA18" s="60"/>
      <c r="AB18" s="43">
        <f t="shared" si="3"/>
        <v>0.2</v>
      </c>
      <c r="AC18" s="51"/>
      <c r="AD18" s="45">
        <f t="shared" si="4"/>
        <v>0</v>
      </c>
      <c r="AE18" s="35"/>
      <c r="AF18" s="60"/>
      <c r="AG18" s="43">
        <f t="shared" si="5"/>
        <v>0.3</v>
      </c>
      <c r="AH18" s="51"/>
      <c r="AI18" s="45">
        <f t="shared" si="6"/>
        <v>0</v>
      </c>
      <c r="AJ18" s="35"/>
      <c r="AK18" s="60"/>
      <c r="AL18" s="43">
        <f t="shared" si="7"/>
        <v>0.4</v>
      </c>
      <c r="AM18" s="51"/>
      <c r="AN18" s="45">
        <f t="shared" si="8"/>
        <v>0</v>
      </c>
      <c r="AO18" s="35"/>
      <c r="AP18" s="60"/>
      <c r="AQ18" s="47">
        <f t="shared" si="9"/>
        <v>0.4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136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2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137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2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142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0.98</v>
      </c>
      <c r="N21" s="51">
        <v>0.98</v>
      </c>
      <c r="O21" s="51">
        <v>0.98</v>
      </c>
      <c r="P21" s="51">
        <f t="shared" si="0"/>
        <v>0.98</v>
      </c>
      <c r="Q21" s="58" t="s">
        <v>68</v>
      </c>
      <c r="R21" s="59" t="s">
        <v>83</v>
      </c>
      <c r="S21" s="53" t="s">
        <v>84</v>
      </c>
      <c r="T21" s="31" t="s">
        <v>61</v>
      </c>
      <c r="U21" s="122" t="s">
        <v>63</v>
      </c>
      <c r="V21" s="119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0.98</v>
      </c>
      <c r="AC21" s="51"/>
      <c r="AD21" s="45">
        <f t="shared" si="4"/>
        <v>0</v>
      </c>
      <c r="AE21" s="35"/>
      <c r="AF21" s="60"/>
      <c r="AG21" s="43">
        <f t="shared" si="5"/>
        <v>0.98</v>
      </c>
      <c r="AH21" s="51"/>
      <c r="AI21" s="45">
        <f t="shared" si="6"/>
        <v>0</v>
      </c>
      <c r="AJ21" s="35"/>
      <c r="AK21" s="60"/>
      <c r="AL21" s="43">
        <f t="shared" si="7"/>
        <v>0.98</v>
      </c>
      <c r="AM21" s="51"/>
      <c r="AN21" s="45">
        <f t="shared" si="8"/>
        <v>0</v>
      </c>
      <c r="AO21" s="35"/>
      <c r="AP21" s="60"/>
      <c r="AQ21" s="47">
        <f t="shared" si="9"/>
        <v>0.98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2" t="s">
        <v>63</v>
      </c>
      <c r="V22" s="119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2" t="s">
        <v>95</v>
      </c>
      <c r="V23" s="119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138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2160</v>
      </c>
      <c r="M24" s="35">
        <v>2160</v>
      </c>
      <c r="N24" s="35">
        <v>2160</v>
      </c>
      <c r="O24" s="35">
        <v>2160</v>
      </c>
      <c r="P24" s="71">
        <f t="shared" ref="P24:P29" si="12">SUM(L24:O24)</f>
        <v>8640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3" t="s">
        <v>106</v>
      </c>
      <c r="V24" s="120" t="s">
        <v>105</v>
      </c>
      <c r="W24" s="70">
        <f t="shared" si="1"/>
        <v>2160</v>
      </c>
      <c r="X24" s="71"/>
      <c r="Y24" s="45">
        <f t="shared" si="2"/>
        <v>0</v>
      </c>
      <c r="Z24" s="35"/>
      <c r="AA24" s="60"/>
      <c r="AB24" s="70">
        <f t="shared" si="3"/>
        <v>2160</v>
      </c>
      <c r="AC24" s="71"/>
      <c r="AD24" s="45">
        <f t="shared" si="4"/>
        <v>0</v>
      </c>
      <c r="AE24" s="35"/>
      <c r="AF24" s="60"/>
      <c r="AG24" s="70">
        <f t="shared" si="5"/>
        <v>2160</v>
      </c>
      <c r="AH24" s="71"/>
      <c r="AI24" s="45">
        <f t="shared" si="6"/>
        <v>0</v>
      </c>
      <c r="AJ24" s="35"/>
      <c r="AK24" s="60"/>
      <c r="AL24" s="70">
        <f t="shared" si="7"/>
        <v>2160</v>
      </c>
      <c r="AM24" s="71"/>
      <c r="AN24" s="45">
        <f t="shared" si="8"/>
        <v>0</v>
      </c>
      <c r="AO24" s="35"/>
      <c r="AP24" s="60"/>
      <c r="AQ24" s="72">
        <f t="shared" si="9"/>
        <v>8640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139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1080</v>
      </c>
      <c r="M25" s="35">
        <v>1080</v>
      </c>
      <c r="N25" s="35">
        <v>1080</v>
      </c>
      <c r="O25" s="35">
        <v>1080</v>
      </c>
      <c r="P25" s="71">
        <f t="shared" si="12"/>
        <v>4320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3" t="s">
        <v>106</v>
      </c>
      <c r="V25" s="120" t="s">
        <v>105</v>
      </c>
      <c r="W25" s="70">
        <f t="shared" si="1"/>
        <v>1080</v>
      </c>
      <c r="X25" s="71"/>
      <c r="Y25" s="45">
        <f t="shared" si="2"/>
        <v>0</v>
      </c>
      <c r="Z25" s="35"/>
      <c r="AA25" s="60"/>
      <c r="AB25" s="70">
        <f t="shared" si="3"/>
        <v>1080</v>
      </c>
      <c r="AC25" s="71"/>
      <c r="AD25" s="45">
        <f t="shared" si="4"/>
        <v>0</v>
      </c>
      <c r="AE25" s="35"/>
      <c r="AF25" s="60"/>
      <c r="AG25" s="70">
        <f t="shared" si="5"/>
        <v>1080</v>
      </c>
      <c r="AH25" s="71"/>
      <c r="AI25" s="45">
        <f t="shared" si="6"/>
        <v>0</v>
      </c>
      <c r="AJ25" s="35"/>
      <c r="AK25" s="60"/>
      <c r="AL25" s="70">
        <f t="shared" si="7"/>
        <v>1080</v>
      </c>
      <c r="AM25" s="71"/>
      <c r="AN25" s="45">
        <f t="shared" si="8"/>
        <v>0</v>
      </c>
      <c r="AO25" s="35"/>
      <c r="AP25" s="60"/>
      <c r="AQ25" s="72">
        <f t="shared" si="9"/>
        <v>4320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143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30</v>
      </c>
      <c r="M26" s="35">
        <v>69</v>
      </c>
      <c r="N26" s="35">
        <v>69</v>
      </c>
      <c r="O26" s="35">
        <v>40</v>
      </c>
      <c r="P26" s="71">
        <f t="shared" si="12"/>
        <v>208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3" t="s">
        <v>106</v>
      </c>
      <c r="V26" s="120" t="s">
        <v>116</v>
      </c>
      <c r="W26" s="70">
        <f t="shared" si="1"/>
        <v>30</v>
      </c>
      <c r="X26" s="71"/>
      <c r="Y26" s="45">
        <f t="shared" si="2"/>
        <v>0</v>
      </c>
      <c r="Z26" s="35"/>
      <c r="AA26" s="60"/>
      <c r="AB26" s="70">
        <f t="shared" si="3"/>
        <v>69</v>
      </c>
      <c r="AC26" s="71"/>
      <c r="AD26" s="45">
        <f t="shared" si="4"/>
        <v>0</v>
      </c>
      <c r="AE26" s="35"/>
      <c r="AF26" s="60"/>
      <c r="AG26" s="70">
        <f t="shared" si="5"/>
        <v>69</v>
      </c>
      <c r="AH26" s="71"/>
      <c r="AI26" s="45">
        <f t="shared" si="6"/>
        <v>0</v>
      </c>
      <c r="AJ26" s="35"/>
      <c r="AK26" s="60"/>
      <c r="AL26" s="70">
        <f t="shared" si="7"/>
        <v>40</v>
      </c>
      <c r="AM26" s="71"/>
      <c r="AN26" s="45">
        <f t="shared" si="8"/>
        <v>0</v>
      </c>
      <c r="AO26" s="35"/>
      <c r="AP26" s="60"/>
      <c r="AQ26" s="72">
        <f t="shared" si="9"/>
        <v>208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144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46</v>
      </c>
      <c r="M27" s="35">
        <v>109</v>
      </c>
      <c r="N27" s="35">
        <v>108</v>
      </c>
      <c r="O27" s="35">
        <v>62</v>
      </c>
      <c r="P27" s="71">
        <f t="shared" si="12"/>
        <v>325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3" t="s">
        <v>106</v>
      </c>
      <c r="V27" s="120" t="s">
        <v>116</v>
      </c>
      <c r="W27" s="70">
        <f t="shared" si="1"/>
        <v>46</v>
      </c>
      <c r="X27" s="71"/>
      <c r="Y27" s="45">
        <f t="shared" si="2"/>
        <v>0</v>
      </c>
      <c r="Z27" s="35"/>
      <c r="AA27" s="60"/>
      <c r="AB27" s="70">
        <f t="shared" si="3"/>
        <v>109</v>
      </c>
      <c r="AC27" s="71"/>
      <c r="AD27" s="45">
        <f t="shared" si="4"/>
        <v>0</v>
      </c>
      <c r="AE27" s="35"/>
      <c r="AF27" s="60"/>
      <c r="AG27" s="70">
        <f t="shared" si="5"/>
        <v>108</v>
      </c>
      <c r="AH27" s="71"/>
      <c r="AI27" s="45">
        <f t="shared" si="6"/>
        <v>0</v>
      </c>
      <c r="AJ27" s="35"/>
      <c r="AK27" s="60"/>
      <c r="AL27" s="70">
        <f t="shared" si="7"/>
        <v>62</v>
      </c>
      <c r="AM27" s="71"/>
      <c r="AN27" s="45">
        <f t="shared" si="8"/>
        <v>0</v>
      </c>
      <c r="AO27" s="35"/>
      <c r="AP27" s="60"/>
      <c r="AQ27" s="72">
        <f t="shared" si="9"/>
        <v>325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145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14</v>
      </c>
      <c r="M28" s="35">
        <v>15</v>
      </c>
      <c r="N28" s="35">
        <v>15</v>
      </c>
      <c r="O28" s="35">
        <v>12</v>
      </c>
      <c r="P28" s="71">
        <f t="shared" si="12"/>
        <v>56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3" t="s">
        <v>106</v>
      </c>
      <c r="V28" s="120" t="s">
        <v>123</v>
      </c>
      <c r="W28" s="70">
        <f t="shared" si="1"/>
        <v>14</v>
      </c>
      <c r="X28" s="71"/>
      <c r="Y28" s="45">
        <f t="shared" si="2"/>
        <v>0</v>
      </c>
      <c r="Z28" s="35"/>
      <c r="AA28" s="60"/>
      <c r="AB28" s="70">
        <f t="shared" si="3"/>
        <v>15</v>
      </c>
      <c r="AC28" s="71"/>
      <c r="AD28" s="45">
        <f t="shared" si="4"/>
        <v>0</v>
      </c>
      <c r="AE28" s="35"/>
      <c r="AF28" s="60"/>
      <c r="AG28" s="70">
        <f t="shared" si="5"/>
        <v>15</v>
      </c>
      <c r="AH28" s="71"/>
      <c r="AI28" s="45">
        <f t="shared" si="6"/>
        <v>0</v>
      </c>
      <c r="AJ28" s="35"/>
      <c r="AK28" s="60"/>
      <c r="AL28" s="70">
        <f t="shared" si="7"/>
        <v>12</v>
      </c>
      <c r="AM28" s="71"/>
      <c r="AN28" s="45">
        <f t="shared" si="8"/>
        <v>0</v>
      </c>
      <c r="AO28" s="35"/>
      <c r="AP28" s="60"/>
      <c r="AQ28" s="72">
        <f t="shared" si="9"/>
        <v>56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thickBot="1" x14ac:dyDescent="0.3">
      <c r="A29" s="50">
        <v>4</v>
      </c>
      <c r="B29" s="36" t="s">
        <v>50</v>
      </c>
      <c r="C29" s="35" t="s">
        <v>96</v>
      </c>
      <c r="D29" s="35">
        <v>14</v>
      </c>
      <c r="E29" s="65" t="s">
        <v>146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23</v>
      </c>
      <c r="M29" s="35">
        <v>28</v>
      </c>
      <c r="N29" s="35">
        <v>30</v>
      </c>
      <c r="O29" s="35">
        <v>21</v>
      </c>
      <c r="P29" s="71">
        <f t="shared" si="12"/>
        <v>102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3" t="s">
        <v>106</v>
      </c>
      <c r="V29" s="120" t="s">
        <v>123</v>
      </c>
      <c r="W29" s="70">
        <f t="shared" si="1"/>
        <v>23</v>
      </c>
      <c r="X29" s="71"/>
      <c r="Y29" s="45">
        <f t="shared" si="2"/>
        <v>0</v>
      </c>
      <c r="Z29" s="35"/>
      <c r="AA29" s="60"/>
      <c r="AB29" s="70">
        <f t="shared" si="3"/>
        <v>28</v>
      </c>
      <c r="AC29" s="71"/>
      <c r="AD29" s="45">
        <f t="shared" si="4"/>
        <v>0</v>
      </c>
      <c r="AE29" s="35"/>
      <c r="AF29" s="60"/>
      <c r="AG29" s="70">
        <f t="shared" si="5"/>
        <v>30</v>
      </c>
      <c r="AH29" s="71"/>
      <c r="AI29" s="45">
        <f t="shared" si="6"/>
        <v>0</v>
      </c>
      <c r="AJ29" s="35"/>
      <c r="AK29" s="60"/>
      <c r="AL29" s="70">
        <f t="shared" si="7"/>
        <v>21</v>
      </c>
      <c r="AM29" s="71"/>
      <c r="AN29" s="45">
        <f t="shared" si="8"/>
        <v>0</v>
      </c>
      <c r="AO29" s="35"/>
      <c r="AP29" s="60"/>
      <c r="AQ29" s="72">
        <f t="shared" si="9"/>
        <v>102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78" customFormat="1" ht="16.5" thickBot="1" x14ac:dyDescent="0.3">
      <c r="A30" s="204" t="s">
        <v>127</v>
      </c>
      <c r="B30" s="205"/>
      <c r="C30" s="205"/>
      <c r="D30" s="205"/>
      <c r="E30" s="206"/>
      <c r="F30" s="11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2"/>
      <c r="W30" s="207"/>
      <c r="X30" s="208"/>
      <c r="Y30" s="75">
        <f>AVERAGE(Y16:Y29)</f>
        <v>0</v>
      </c>
      <c r="Z30" s="209"/>
      <c r="AA30" s="210"/>
      <c r="AB30" s="211"/>
      <c r="AC30" s="208"/>
      <c r="AD30" s="75">
        <f>AVERAGE(AD16:AD29)</f>
        <v>0</v>
      </c>
      <c r="AE30" s="209"/>
      <c r="AF30" s="210"/>
      <c r="AG30" s="211"/>
      <c r="AH30" s="208"/>
      <c r="AI30" s="75">
        <f>AVERAGE(AI16:AI29)</f>
        <v>0</v>
      </c>
      <c r="AJ30" s="209"/>
      <c r="AK30" s="210"/>
      <c r="AL30" s="212"/>
      <c r="AM30" s="213"/>
      <c r="AN30" s="75">
        <f>AVERAGE(AN16:AN29)</f>
        <v>0</v>
      </c>
      <c r="AO30" s="209"/>
      <c r="AP30" s="210"/>
      <c r="AQ30" s="211"/>
      <c r="AR30" s="208"/>
      <c r="AS30" s="75">
        <f>AVERAGE(AS16:AS29)</f>
        <v>0</v>
      </c>
      <c r="AT30" s="76"/>
      <c r="AU30" s="77"/>
    </row>
    <row r="31" spans="1:47" s="95" customFormat="1" ht="90" x14ac:dyDescent="0.25">
      <c r="A31" s="79">
        <v>7</v>
      </c>
      <c r="B31" s="80" t="s">
        <v>128</v>
      </c>
      <c r="C31" s="81"/>
      <c r="D31" s="79" t="s">
        <v>129</v>
      </c>
      <c r="E31" s="80"/>
      <c r="F31" s="80"/>
      <c r="G31" s="80"/>
      <c r="H31" s="80"/>
      <c r="I31" s="80"/>
      <c r="J31" s="80"/>
      <c r="K31" s="80"/>
      <c r="L31" s="82">
        <v>0</v>
      </c>
      <c r="M31" s="82">
        <v>0</v>
      </c>
      <c r="N31" s="82">
        <v>0</v>
      </c>
      <c r="O31" s="82">
        <v>0</v>
      </c>
      <c r="P31" s="83">
        <v>0</v>
      </c>
      <c r="Q31" s="84"/>
      <c r="R31" s="85"/>
      <c r="S31" s="80"/>
      <c r="T31" s="80"/>
      <c r="U31" s="86"/>
      <c r="V31" s="87"/>
      <c r="W31" s="88">
        <v>0</v>
      </c>
      <c r="X31" s="82"/>
      <c r="Y31" s="89">
        <v>0</v>
      </c>
      <c r="Z31" s="82"/>
      <c r="AA31" s="90"/>
      <c r="AB31" s="88">
        <v>0</v>
      </c>
      <c r="AC31" s="82"/>
      <c r="AD31" s="89">
        <v>0</v>
      </c>
      <c r="AE31" s="82"/>
      <c r="AF31" s="90"/>
      <c r="AG31" s="88">
        <v>0</v>
      </c>
      <c r="AH31" s="82"/>
      <c r="AI31" s="89">
        <v>0</v>
      </c>
      <c r="AJ31" s="82"/>
      <c r="AK31" s="90"/>
      <c r="AL31" s="88">
        <v>0</v>
      </c>
      <c r="AM31" s="82"/>
      <c r="AN31" s="89">
        <v>0</v>
      </c>
      <c r="AO31" s="82"/>
      <c r="AP31" s="90"/>
      <c r="AQ31" s="91">
        <v>0</v>
      </c>
      <c r="AR31" s="92">
        <v>0</v>
      </c>
      <c r="AS31" s="93">
        <v>0</v>
      </c>
      <c r="AT31" s="90"/>
      <c r="AU31" s="94"/>
    </row>
    <row r="32" spans="1:47" s="100" customFormat="1" ht="100.5" customHeight="1" x14ac:dyDescent="0.3">
      <c r="A32" s="96">
        <v>7</v>
      </c>
      <c r="B32" s="97" t="s">
        <v>128</v>
      </c>
      <c r="C32" s="81"/>
      <c r="D32" s="96" t="s">
        <v>130</v>
      </c>
      <c r="E32" s="97"/>
      <c r="F32" s="97"/>
      <c r="G32" s="97"/>
      <c r="H32" s="97"/>
      <c r="I32" s="97"/>
      <c r="J32" s="97"/>
      <c r="K32" s="97"/>
      <c r="L32" s="82">
        <v>0</v>
      </c>
      <c r="M32" s="82">
        <v>0</v>
      </c>
      <c r="N32" s="82">
        <v>0</v>
      </c>
      <c r="O32" s="82">
        <v>0</v>
      </c>
      <c r="P32" s="83">
        <v>0</v>
      </c>
      <c r="Q32" s="98"/>
      <c r="R32" s="99"/>
      <c r="S32" s="97"/>
      <c r="T32" s="80"/>
      <c r="U32" s="86"/>
      <c r="V32" s="98"/>
      <c r="W32" s="88">
        <v>0</v>
      </c>
      <c r="X32" s="82"/>
      <c r="Y32" s="89">
        <v>0</v>
      </c>
      <c r="Z32" s="82"/>
      <c r="AA32" s="90"/>
      <c r="AB32" s="88">
        <v>0</v>
      </c>
      <c r="AC32" s="82"/>
      <c r="AD32" s="89">
        <v>0</v>
      </c>
      <c r="AE32" s="82"/>
      <c r="AF32" s="90"/>
      <c r="AG32" s="88">
        <v>0</v>
      </c>
      <c r="AH32" s="82"/>
      <c r="AI32" s="89">
        <v>0</v>
      </c>
      <c r="AJ32" s="82"/>
      <c r="AK32" s="90"/>
      <c r="AL32" s="88">
        <v>0</v>
      </c>
      <c r="AM32" s="82"/>
      <c r="AN32" s="89">
        <v>0</v>
      </c>
      <c r="AO32" s="82"/>
      <c r="AP32" s="90"/>
      <c r="AQ32" s="91">
        <v>0</v>
      </c>
      <c r="AR32" s="92">
        <v>0</v>
      </c>
      <c r="AS32" s="93">
        <v>0</v>
      </c>
      <c r="AT32" s="90"/>
      <c r="AU32" s="94"/>
    </row>
    <row r="33" spans="1:49" ht="90.75" thickBot="1" x14ac:dyDescent="0.3">
      <c r="A33" s="96">
        <v>7</v>
      </c>
      <c r="B33" s="97" t="s">
        <v>128</v>
      </c>
      <c r="C33" s="81"/>
      <c r="D33" s="96" t="s">
        <v>131</v>
      </c>
      <c r="E33" s="97"/>
      <c r="F33" s="97"/>
      <c r="G33" s="97"/>
      <c r="H33" s="97"/>
      <c r="I33" s="97"/>
      <c r="J33" s="97"/>
      <c r="K33" s="97"/>
      <c r="L33" s="82">
        <v>0</v>
      </c>
      <c r="M33" s="82">
        <v>0</v>
      </c>
      <c r="N33" s="82">
        <v>0</v>
      </c>
      <c r="O33" s="82">
        <v>0</v>
      </c>
      <c r="P33" s="83">
        <v>0</v>
      </c>
      <c r="Q33" s="101"/>
      <c r="R33" s="99"/>
      <c r="S33" s="97"/>
      <c r="T33" s="80"/>
      <c r="U33" s="86"/>
      <c r="V33" s="98"/>
      <c r="W33" s="88">
        <v>0</v>
      </c>
      <c r="X33" s="82"/>
      <c r="Y33" s="89">
        <v>0</v>
      </c>
      <c r="Z33" s="82"/>
      <c r="AA33" s="90"/>
      <c r="AB33" s="88">
        <v>0</v>
      </c>
      <c r="AC33" s="82"/>
      <c r="AD33" s="89">
        <v>0</v>
      </c>
      <c r="AE33" s="82"/>
      <c r="AF33" s="90"/>
      <c r="AG33" s="88">
        <v>0</v>
      </c>
      <c r="AH33" s="82"/>
      <c r="AI33" s="89">
        <v>0</v>
      </c>
      <c r="AJ33" s="82"/>
      <c r="AK33" s="90"/>
      <c r="AL33" s="88">
        <v>0</v>
      </c>
      <c r="AM33" s="82"/>
      <c r="AN33" s="89">
        <v>0</v>
      </c>
      <c r="AO33" s="82"/>
      <c r="AP33" s="90"/>
      <c r="AQ33" s="91">
        <v>0</v>
      </c>
      <c r="AR33" s="92">
        <v>0</v>
      </c>
      <c r="AS33" s="93">
        <v>0</v>
      </c>
      <c r="AT33" s="90"/>
      <c r="AU33" s="94"/>
    </row>
    <row r="34" spans="1:49" ht="16.5" thickBot="1" x14ac:dyDescent="0.3">
      <c r="A34" s="239" t="s">
        <v>132</v>
      </c>
      <c r="B34" s="240"/>
      <c r="C34" s="240"/>
      <c r="D34" s="240"/>
      <c r="E34" s="241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8"/>
      <c r="W34" s="242"/>
      <c r="X34" s="243"/>
      <c r="Y34" s="102">
        <f>AVERAGE(Y31:Y33)</f>
        <v>0</v>
      </c>
      <c r="Z34" s="244"/>
      <c r="AA34" s="245"/>
      <c r="AB34" s="246"/>
      <c r="AC34" s="243"/>
      <c r="AD34" s="102">
        <f>AVERAGE(AD31:AD33)</f>
        <v>0</v>
      </c>
      <c r="AE34" s="244"/>
      <c r="AF34" s="245"/>
      <c r="AG34" s="246"/>
      <c r="AH34" s="243"/>
      <c r="AI34" s="102">
        <f>AVERAGE(AI31:AI33)</f>
        <v>0</v>
      </c>
      <c r="AJ34" s="244"/>
      <c r="AK34" s="245"/>
      <c r="AL34" s="246"/>
      <c r="AM34" s="243"/>
      <c r="AN34" s="102">
        <f>AVERAGE(AN31:AN33)</f>
        <v>0</v>
      </c>
      <c r="AO34" s="244"/>
      <c r="AP34" s="245"/>
      <c r="AQ34" s="246"/>
      <c r="AR34" s="243"/>
      <c r="AS34" s="102">
        <f>AVERAGE(AS31:AS33)</f>
        <v>0</v>
      </c>
      <c r="AT34" s="103"/>
      <c r="AU34" s="104"/>
    </row>
    <row r="35" spans="1:49" ht="19.5" thickBot="1" x14ac:dyDescent="0.35">
      <c r="A35" s="247" t="s">
        <v>133</v>
      </c>
      <c r="B35" s="248"/>
      <c r="C35" s="248"/>
      <c r="D35" s="248"/>
      <c r="E35" s="249"/>
      <c r="F35" s="113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5"/>
      <c r="W35" s="250"/>
      <c r="X35" s="251"/>
      <c r="Y35" s="105">
        <f>+((Y30*80%)+(Y34*20%))</f>
        <v>0</v>
      </c>
      <c r="Z35" s="252"/>
      <c r="AA35" s="253"/>
      <c r="AB35" s="237"/>
      <c r="AC35" s="238"/>
      <c r="AD35" s="105">
        <f>+((AD30*80%)+(AD34*20%))</f>
        <v>0</v>
      </c>
      <c r="AE35" s="252"/>
      <c r="AF35" s="253"/>
      <c r="AG35" s="237"/>
      <c r="AH35" s="238"/>
      <c r="AI35" s="105">
        <f>+((AI30*80%)+(AI34*20%))</f>
        <v>0</v>
      </c>
      <c r="AJ35" s="252"/>
      <c r="AK35" s="253"/>
      <c r="AL35" s="237"/>
      <c r="AM35" s="238"/>
      <c r="AN35" s="105">
        <f>+((AN30*80%)+(AN34*20%))</f>
        <v>0</v>
      </c>
      <c r="AO35" s="252"/>
      <c r="AP35" s="253"/>
      <c r="AQ35" s="237"/>
      <c r="AR35" s="238"/>
      <c r="AS35" s="105">
        <f>+((AS30*80%)+(AS34*20%))</f>
        <v>0</v>
      </c>
      <c r="AT35" s="106"/>
      <c r="AU35" s="107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0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0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</sheetData>
  <mergeCells count="87">
    <mergeCell ref="AL35:AM35"/>
    <mergeCell ref="AO35:AP35"/>
    <mergeCell ref="AQ35:AR35"/>
    <mergeCell ref="AL34:AM34"/>
    <mergeCell ref="AO34:AP34"/>
    <mergeCell ref="AQ34:AR34"/>
    <mergeCell ref="AG35:AH35"/>
    <mergeCell ref="AO30:AP30"/>
    <mergeCell ref="AQ30:AR30"/>
    <mergeCell ref="A34:E34"/>
    <mergeCell ref="W34:X34"/>
    <mergeCell ref="Z34:AA34"/>
    <mergeCell ref="AB34:AC34"/>
    <mergeCell ref="AE34:AF34"/>
    <mergeCell ref="AG34:AH34"/>
    <mergeCell ref="AJ34:AK34"/>
    <mergeCell ref="A35:E35"/>
    <mergeCell ref="W35:X35"/>
    <mergeCell ref="Z35:AA35"/>
    <mergeCell ref="AB35:AC35"/>
    <mergeCell ref="AE35:AF35"/>
    <mergeCell ref="AJ35:AK35"/>
    <mergeCell ref="AQ13:AT14"/>
    <mergeCell ref="A30:E30"/>
    <mergeCell ref="W30:X30"/>
    <mergeCell ref="Z30:AA30"/>
    <mergeCell ref="AB30:AC30"/>
    <mergeCell ref="AE30:AF30"/>
    <mergeCell ref="AG30:AH30"/>
    <mergeCell ref="AJ30:AK30"/>
    <mergeCell ref="AL30:AM30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1 F24 F27:F29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2021-12-02T19:38:10Z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