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15" documentId="8_{0673BD41-B18F-45AE-BEF6-13803E0CA6DA}" xr6:coauthVersionLast="47" xr6:coauthVersionMax="47" xr10:uidLastSave="{63D37AC9-931A-4E6F-8310-A7C89D270B4D}"/>
  <bookViews>
    <workbookView xWindow="-120" yWindow="-120" windowWidth="29040" windowHeight="15840" xr2:uid="{00000000-000D-0000-FFFF-FFFF00000000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21" i="1" l="1"/>
  <c r="AL21" i="1" s="1"/>
  <c r="AE21" i="1"/>
  <c r="AG21" i="1" s="1"/>
  <c r="Z21" i="1"/>
  <c r="AB21" i="1" s="1"/>
  <c r="U21" i="1"/>
  <c r="W21" i="1" s="1"/>
  <c r="O21" i="1"/>
  <c r="AO21" i="1" s="1"/>
  <c r="AQ21" i="1" s="1"/>
  <c r="AJ20" i="1"/>
  <c r="AL20" i="1" s="1"/>
  <c r="AE20" i="1"/>
  <c r="AG20" i="1" s="1"/>
  <c r="Z20" i="1"/>
  <c r="AB20" i="1" s="1"/>
  <c r="W20" i="1"/>
  <c r="U20" i="1"/>
  <c r="O20" i="1"/>
  <c r="AO20" i="1" s="1"/>
  <c r="AQ20" i="1" s="1"/>
  <c r="AJ19" i="1"/>
  <c r="AL19" i="1" s="1"/>
  <c r="AL22" i="1" s="1"/>
  <c r="AE19" i="1"/>
  <c r="AG19" i="1" s="1"/>
  <c r="AG22" i="1" s="1"/>
  <c r="Z19" i="1"/>
  <c r="AB19" i="1" s="1"/>
  <c r="AB22" i="1" s="1"/>
  <c r="U19" i="1"/>
  <c r="W19" i="1" s="1"/>
  <c r="W22" i="1" s="1"/>
  <c r="O19" i="1"/>
  <c r="AO19" i="1" s="1"/>
  <c r="AQ19" i="1" s="1"/>
  <c r="AO13" i="1"/>
  <c r="AQ13" i="1"/>
  <c r="W13" i="1"/>
  <c r="W18" i="1" s="1"/>
  <c r="AO14" i="1"/>
  <c r="AQ14" i="1"/>
  <c r="W14" i="1"/>
  <c r="W15" i="1"/>
  <c r="W16" i="1"/>
  <c r="W17" i="1"/>
  <c r="AJ17" i="1"/>
  <c r="AL17" i="1" s="1"/>
  <c r="AJ16" i="1"/>
  <c r="AL16" i="1"/>
  <c r="AJ15" i="1"/>
  <c r="AL15" i="1" s="1"/>
  <c r="AJ14" i="1"/>
  <c r="AL14" i="1"/>
  <c r="AJ13" i="1"/>
  <c r="AL13" i="1" s="1"/>
  <c r="AL18" i="1" s="1"/>
  <c r="AE17" i="1"/>
  <c r="AG17" i="1"/>
  <c r="AE16" i="1"/>
  <c r="AG16" i="1" s="1"/>
  <c r="AE15" i="1"/>
  <c r="AG15" i="1"/>
  <c r="AE14" i="1"/>
  <c r="AG14" i="1" s="1"/>
  <c r="AE13" i="1"/>
  <c r="AG13" i="1"/>
  <c r="AG18" i="1" s="1"/>
  <c r="Z13" i="1"/>
  <c r="AB13" i="1" s="1"/>
  <c r="AO15" i="1"/>
  <c r="AQ15" i="1"/>
  <c r="AO17" i="1"/>
  <c r="AQ17" i="1" s="1"/>
  <c r="AQ18" i="1" s="1"/>
  <c r="AO16" i="1"/>
  <c r="AQ16" i="1"/>
  <c r="Z17" i="1"/>
  <c r="AB17" i="1" s="1"/>
  <c r="Z16" i="1"/>
  <c r="AB16" i="1"/>
  <c r="Z15" i="1"/>
  <c r="AB15" i="1" s="1"/>
  <c r="Z14" i="1"/>
  <c r="AB14" i="1"/>
  <c r="AB18" i="1" l="1"/>
  <c r="AB23" i="1"/>
  <c r="AG23" i="1"/>
  <c r="AL23" i="1"/>
  <c r="W23" i="1"/>
  <c r="AQ22" i="1"/>
  <c r="AQ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<sst xmlns="http://schemas.openxmlformats.org/spreadsheetml/2006/main" count="200" uniqueCount="126">
  <si>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5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 xml:space="preserve">Vigencia desde: </t>
    </r>
    <r>
      <rPr>
        <sz val="11"/>
        <color indexed="8"/>
        <rFont val="Calibri Light"/>
        <family val="2"/>
      </rPr>
      <t xml:space="preserve">XX de diciembre de 2021
</t>
    </r>
    <r>
      <rPr>
        <b/>
        <sz val="11"/>
        <color indexed="8"/>
        <rFont val="Calibri Light"/>
        <family val="2"/>
      </rPr>
      <t>Caso HOLA: xxx</t>
    </r>
  </si>
  <si>
    <t>DEPENDENCIAS ASOCIADAS</t>
  </si>
  <si>
    <t>Dirección de Relaciones Políticas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</si>
  <si>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</si>
  <si>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</si>
  <si>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</si>
  <si>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</si>
  <si>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</si>
  <si>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</si>
  <si>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</si>
  <si>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</si>
  <si>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</si>
  <si>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</si>
  <si>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</si>
  <si>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</si>
  <si>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</si>
  <si>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</si>
  <si>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</si>
  <si>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</si>
  <si>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</si>
  <si>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</si>
  <si>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</si>
  <si>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</si>
  <si>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</si>
  <si>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</si>
  <si>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</si>
  <si>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</si>
  <si>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</si>
  <si>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</si>
  <si>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</si>
  <si>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</si>
  <si>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</si>
  <si>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</si>
  <si>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</si>
  <si>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</si>
  <si>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</si>
  <si>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</si>
  <si>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</si>
  <si>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</si>
  <si>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</si>
  <si>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</si>
  <si>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</si>
  <si>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</si>
  <si>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</si>
  <si>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</si>
  <si>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Fortalecer las relaciones de confianza con las corporaciones político-administrativas de elección popular y con la región, facilitando la aprobación de iniciativas que permitan atender las demandas ciudadanas</t>
  </si>
  <si>
    <t>Tramitar el 100% de los asuntos normativos, legislativos y de control político que realicen las Corporaciones de Elección Popular del orden nacional y distrital</t>
  </si>
  <si>
    <t>Gestión</t>
  </si>
  <si>
    <t>Porcentaje de trámites realizados en las Corporaciones de Elección Popular</t>
  </si>
  <si>
    <t>Trámites realizados con las Corporaciones de Elección Popular</t>
  </si>
  <si>
    <t>100%
Fuente: Plan de Gestión vigencia 2021</t>
  </si>
  <si>
    <t>Constante</t>
  </si>
  <si>
    <t xml:space="preserve">Porcentaje de Trámites con las Corporaciones de Elección Popular realizados </t>
  </si>
  <si>
    <t>Eficacia</t>
  </si>
  <si>
    <t>Reporte de seguimiento a las proposiciones, derechos de petición, solicitudes de información de los asuntos normativos, legislativos y de control político remitidos por las Corporaciones de Elección Popular del orden nacional y distrital.</t>
  </si>
  <si>
    <t xml:space="preserve">Asuntos Normativos: Estadisticas de trámites realizados a los proyectos de Acuerdo.
Congreso: : Estadisticas de trámites realizados a los proyectos de ley.
Control Político: Respuestas a las proposiciones del Concejo de Bogotá, D.C., que sean de competencia del Sector Gobierno.
</t>
  </si>
  <si>
    <t>Ejecutar una (1) agenda con las Corporaciones de Eleccion Local, conforme a los instructivos y anexos técnicos que se determinen sobre esta materia.</t>
  </si>
  <si>
    <t>Agenda con las Corporaciones de Elección Local.</t>
  </si>
  <si>
    <t>Número de agendas de trabajo realizadas</t>
  </si>
  <si>
    <t>Suma</t>
  </si>
  <si>
    <t>Agenda de trabajo ejecutada - INFORME</t>
  </si>
  <si>
    <t>Agenda de trabajo formulada y ejecutada</t>
  </si>
  <si>
    <t>Elaborar un (1) documento sobre la gestión de los asuntos políticos en el Distrito Capital, que identifique la caracterización y conformación del Cabildo Distrital, el trámite de los asuntos normativos y la atención de los temas sobre el control político.</t>
  </si>
  <si>
    <t>Documento sobre Asobre la gestión de los asuntos políticos en el Distrito Capital 2021</t>
  </si>
  <si>
    <t>Número de documentos sobre la gestión de los asuntos políticos en el Distrito Capital terminados</t>
  </si>
  <si>
    <t>1 Documento vigencia 2021</t>
  </si>
  <si>
    <t>Documento Asuntos Políticos</t>
  </si>
  <si>
    <t>Monitoreo a las  sesiones del Concejo de Bogotá, D.C., y trámites normativos y de control Político.</t>
  </si>
  <si>
    <t>Mantener actualizada al 100% la información de la herramienta Estratégica para el Seguimiento y Monitoreo de Acción Política – HESMAP, como insumo para la elaboración de informes y seguimiento a la gestión con las corporaciones de elección de los niveles nacional y distrital.</t>
  </si>
  <si>
    <t>Porcentaje de actualización HESMAP</t>
  </si>
  <si>
    <t>Actualización de información realizada</t>
  </si>
  <si>
    <t xml:space="preserve"> Información al  100% actualizada  vigencia 2021</t>
  </si>
  <si>
    <t xml:space="preserve">Reporte de la  Actualización de la información en  la herramienta HESMAP </t>
  </si>
  <si>
    <t>Información de trámites con: el Concejo de Bogotá, el Congreso de la Republica, Corporaciones de Elección Popular y/o Actores Políticos. 
Información generada desde el  Observatorio de Asuntos Polícos</t>
  </si>
  <si>
    <t>Cargar el 100% de la información en el módulo de JAL en HESMAP</t>
  </si>
  <si>
    <t>Retadora (de mejora)</t>
  </si>
  <si>
    <t xml:space="preserve">Cargue de información </t>
  </si>
  <si>
    <t>Información cargada a HESMAP</t>
  </si>
  <si>
    <t>Porcentaje de cargue en  HESMAP</t>
  </si>
  <si>
    <t xml:space="preserve">Reporte avance de cargue </t>
  </si>
  <si>
    <t xml:space="preserve">Caracterización de los 184 ediles del distrito
Mesas de trabajo y temás de interés
Seguimiento a las sesiones de las JAL   </t>
  </si>
  <si>
    <t>Módulo Hesmap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</si>
  <si>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</si>
  <si>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</si>
  <si>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</si>
  <si>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</si>
  <si>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</si>
  <si>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</si>
  <si>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</si>
  <si>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</si>
  <si>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</si>
  <si>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</si>
  <si>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</si>
  <si>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</si>
  <si>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</si>
  <si>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</si>
  <si>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</si>
  <si>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</si>
  <si>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</si>
  <si>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</si>
  <si>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r>
      <rPr>
        <b/>
        <sz val="14"/>
        <color indexed="8"/>
        <rFont val="Calibri Light"/>
        <family val="2"/>
      </rPr>
      <t>FORMULACIÓN Y SEGUIMIENTO PLANES DE GESTIÓN NIVEL CENTRAL</t>
    </r>
    <r>
      <rPr>
        <b/>
        <sz val="11"/>
        <color indexed="8"/>
        <rFont val="Calibri Light"/>
        <family val="2"/>
      </rPr>
      <t xml:space="preserve">
PROCESO</t>
    </r>
    <r>
      <rPr>
        <b/>
        <sz val="11"/>
        <color theme="1"/>
        <rFont val="Calibri Light"/>
        <family val="2"/>
        <scheme val="major"/>
      </rPr>
      <t xml:space="preserve"> RELACIONES ESTRATÉGICAS</t>
    </r>
  </si>
  <si>
    <t>VIGENCIA DE LA PLANEACIÓN 2022</t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</si>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</sst>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color indexed="8"/>
      <name val="Calibri Light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rgb="FF323130"/>
      <name val="Segoe UI"/>
      <family val="2"/>
    </font>
    <font>
      <sz val="10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9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9" fontId="11" fillId="9" borderId="1" xfId="3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9" fontId="13" fillId="2" borderId="1" xfId="0" applyNumberFormat="1" applyFont="1" applyFill="1" applyBorder="1" applyAlignment="1">
      <alignment wrapText="1"/>
    </xf>
    <xf numFmtId="0" fontId="14" fillId="2" borderId="1" xfId="0" applyFont="1" applyFill="1" applyBorder="1"/>
    <xf numFmtId="9" fontId="14" fillId="2" borderId="1" xfId="3" applyFont="1" applyFill="1" applyBorder="1" applyAlignment="1">
      <alignment wrapText="1"/>
    </xf>
    <xf numFmtId="0" fontId="7" fillId="0" borderId="1" xfId="0" applyFont="1" applyBorder="1" applyAlignment="1">
      <alignment horizontal="right" vertical="top" wrapText="1"/>
    </xf>
    <xf numFmtId="9" fontId="14" fillId="2" borderId="1" xfId="3" applyFont="1" applyFill="1" applyBorder="1" applyAlignment="1">
      <alignment horizontal="right" wrapText="1"/>
    </xf>
    <xf numFmtId="0" fontId="9" fillId="0" borderId="1" xfId="0" applyFont="1" applyBorder="1" applyAlignment="1">
      <alignment horizontal="right" vertical="top" wrapText="1"/>
    </xf>
    <xf numFmtId="9" fontId="13" fillId="2" borderId="1" xfId="0" applyNumberFormat="1" applyFont="1" applyFill="1" applyBorder="1" applyAlignment="1">
      <alignment horizontal="right" wrapText="1"/>
    </xf>
    <xf numFmtId="9" fontId="11" fillId="9" borderId="1" xfId="3" applyFont="1" applyFill="1" applyBorder="1" applyAlignment="1">
      <alignment horizontal="right" wrapText="1"/>
    </xf>
    <xf numFmtId="0" fontId="8" fillId="9" borderId="1" xfId="0" applyFont="1" applyFill="1" applyBorder="1" applyAlignment="1">
      <alignment horizontal="center" vertical="center" wrapText="1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9" fontId="12" fillId="9" borderId="1" xfId="0" applyNumberFormat="1" applyFont="1" applyFill="1" applyBorder="1" applyAlignment="1">
      <alignment wrapText="1"/>
    </xf>
    <xf numFmtId="1" fontId="7" fillId="0" borderId="1" xfId="0" applyNumberFormat="1" applyFont="1" applyBorder="1" applyAlignment="1">
      <alignment horizontal="right" vertical="top" wrapText="1"/>
    </xf>
    <xf numFmtId="9" fontId="7" fillId="0" borderId="1" xfId="3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left" vertical="center" wrapText="1"/>
      <protection hidden="1"/>
    </xf>
    <xf numFmtId="0" fontId="9" fillId="8" borderId="14" xfId="0" applyFont="1" applyFill="1" applyBorder="1" applyAlignment="1" applyProtection="1">
      <alignment horizontal="left" vertical="center" wrapText="1"/>
      <protection hidden="1"/>
    </xf>
    <xf numFmtId="9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8" xfId="0" applyFont="1" applyBorder="1" applyAlignment="1" applyProtection="1">
      <alignment horizontal="left" vertical="center" wrapText="1"/>
      <protection hidden="1"/>
    </xf>
    <xf numFmtId="1" fontId="9" fillId="0" borderId="1" xfId="0" applyNumberFormat="1" applyFont="1" applyBorder="1" applyAlignment="1">
      <alignment horizontal="right" vertical="top" wrapText="1"/>
    </xf>
    <xf numFmtId="9" fontId="9" fillId="0" borderId="1" xfId="3" applyFont="1" applyBorder="1" applyAlignment="1">
      <alignment horizontal="center" vertical="top" wrapText="1"/>
    </xf>
    <xf numFmtId="9" fontId="9" fillId="0" borderId="1" xfId="3" applyFont="1" applyBorder="1" applyAlignment="1">
      <alignment horizontal="righ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left" vertical="center" wrapText="1"/>
      <protection hidden="1"/>
    </xf>
    <xf numFmtId="9" fontId="9" fillId="8" borderId="1" xfId="3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left" vertical="center" wrapText="1"/>
      <protection hidden="1"/>
    </xf>
  </cellXfs>
  <cellStyles count="4">
    <cellStyle name="Millares [0]" xfId="1" builtinId="6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257175</xdr:colOff>
      <xdr:row>0</xdr:row>
      <xdr:rowOff>809625</xdr:rowOff>
    </xdr:to>
    <xdr:pic>
      <xdr:nvPicPr>
        <xdr:cNvPr id="1034" name="Imagen 1">
          <a:extLst>
            <a:ext uri="{FF2B5EF4-FFF2-40B4-BE49-F238E27FC236}">
              <a16:creationId xmlns:a16="http://schemas.microsoft.com/office/drawing/2014/main" id="{0ADB6499-FA42-479F-AAB8-68312BF1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276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3"/>
  <sheetViews>
    <sheetView tabSelected="1" zoomScale="80" zoomScaleNormal="80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60" t="s">
        <v>100</v>
      </c>
      <c r="B1" s="61"/>
      <c r="C1" s="61"/>
      <c r="D1" s="61"/>
      <c r="E1" s="61"/>
      <c r="F1" s="61"/>
      <c r="G1" s="61"/>
      <c r="H1" s="61"/>
      <c r="I1" s="61"/>
      <c r="J1" s="61"/>
      <c r="K1" s="62" t="s">
        <v>0</v>
      </c>
      <c r="L1" s="62"/>
      <c r="M1" s="62"/>
      <c r="N1" s="62"/>
      <c r="O1" s="62"/>
    </row>
    <row r="2" spans="1:44" s="10" customFormat="1" ht="23.45" customHeight="1" x14ac:dyDescent="0.25">
      <c r="A2" s="78" t="s">
        <v>101</v>
      </c>
      <c r="B2" s="79"/>
      <c r="C2" s="79"/>
      <c r="D2" s="79"/>
      <c r="E2" s="79"/>
      <c r="F2" s="79"/>
      <c r="G2" s="79"/>
      <c r="H2" s="79"/>
      <c r="I2" s="79"/>
      <c r="J2" s="79"/>
      <c r="K2" s="45"/>
      <c r="L2" s="45"/>
      <c r="M2" s="45"/>
      <c r="N2" s="45"/>
      <c r="O2" s="45"/>
    </row>
    <row r="3" spans="1:44" x14ac:dyDescent="0.25">
      <c r="D3" s="29"/>
    </row>
    <row r="4" spans="1:44" ht="29.1" customHeight="1" x14ac:dyDescent="0.25">
      <c r="A4" s="67" t="s">
        <v>1</v>
      </c>
      <c r="B4" s="68"/>
      <c r="C4" s="69"/>
      <c r="D4" s="63" t="s">
        <v>2</v>
      </c>
      <c r="E4" s="59" t="s">
        <v>3</v>
      </c>
      <c r="F4" s="59"/>
      <c r="G4" s="59"/>
      <c r="H4" s="59"/>
      <c r="I4" s="59"/>
      <c r="J4" s="59"/>
    </row>
    <row r="5" spans="1:44" x14ac:dyDescent="0.25">
      <c r="A5" s="70"/>
      <c r="B5" s="71"/>
      <c r="C5" s="72"/>
      <c r="D5" s="64"/>
      <c r="E5" s="2" t="s">
        <v>4</v>
      </c>
      <c r="F5" s="2" t="s">
        <v>5</v>
      </c>
      <c r="G5" s="76" t="s">
        <v>6</v>
      </c>
      <c r="H5" s="76"/>
      <c r="I5" s="76"/>
      <c r="J5" s="76"/>
    </row>
    <row r="6" spans="1:44" x14ac:dyDescent="0.25">
      <c r="A6" s="70"/>
      <c r="B6" s="71"/>
      <c r="C6" s="72"/>
      <c r="D6" s="64"/>
      <c r="E6" s="33">
        <v>1</v>
      </c>
      <c r="F6" s="33"/>
      <c r="G6" s="77" t="s">
        <v>7</v>
      </c>
      <c r="H6" s="77"/>
      <c r="I6" s="77"/>
      <c r="J6" s="77"/>
    </row>
    <row r="7" spans="1:44" x14ac:dyDescent="0.25">
      <c r="A7" s="70"/>
      <c r="B7" s="71"/>
      <c r="C7" s="72"/>
      <c r="D7" s="64"/>
      <c r="E7" s="33"/>
      <c r="F7" s="33"/>
      <c r="G7" s="77"/>
      <c r="H7" s="77"/>
      <c r="I7" s="77"/>
      <c r="J7" s="77"/>
    </row>
    <row r="8" spans="1:44" x14ac:dyDescent="0.25">
      <c r="A8" s="73"/>
      <c r="B8" s="74"/>
      <c r="C8" s="75"/>
      <c r="D8" s="65"/>
      <c r="E8" s="33"/>
      <c r="F8" s="33"/>
      <c r="G8" s="77"/>
      <c r="H8" s="77"/>
      <c r="I8" s="77"/>
      <c r="J8" s="77"/>
    </row>
    <row r="10" spans="1:44" s="10" customFormat="1" ht="22.5" customHeight="1" x14ac:dyDescent="0.25">
      <c r="A10" s="59" t="s">
        <v>8</v>
      </c>
      <c r="B10" s="59"/>
      <c r="C10" s="53" t="s">
        <v>9</v>
      </c>
      <c r="D10" s="54"/>
      <c r="E10" s="55"/>
      <c r="F10" s="66" t="s">
        <v>10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53" t="s">
        <v>11</v>
      </c>
      <c r="R10" s="54"/>
      <c r="S10" s="54"/>
      <c r="T10" s="55"/>
      <c r="U10" s="49" t="s">
        <v>12</v>
      </c>
      <c r="V10" s="49"/>
      <c r="W10" s="49"/>
      <c r="X10" s="49"/>
      <c r="Y10" s="49"/>
      <c r="Z10" s="50" t="s">
        <v>12</v>
      </c>
      <c r="AA10" s="50"/>
      <c r="AB10" s="50"/>
      <c r="AC10" s="50"/>
      <c r="AD10" s="50"/>
      <c r="AE10" s="51" t="s">
        <v>12</v>
      </c>
      <c r="AF10" s="51"/>
      <c r="AG10" s="51"/>
      <c r="AH10" s="51"/>
      <c r="AI10" s="51"/>
      <c r="AJ10" s="52" t="s">
        <v>12</v>
      </c>
      <c r="AK10" s="52"/>
      <c r="AL10" s="52"/>
      <c r="AM10" s="52"/>
      <c r="AN10" s="52"/>
      <c r="AO10" s="46" t="s">
        <v>13</v>
      </c>
      <c r="AP10" s="47"/>
      <c r="AQ10" s="47"/>
      <c r="AR10" s="48"/>
    </row>
    <row r="11" spans="1:44" ht="14.45" customHeight="1" x14ac:dyDescent="0.25">
      <c r="A11" s="59"/>
      <c r="B11" s="59"/>
      <c r="C11" s="56"/>
      <c r="D11" s="57"/>
      <c r="E11" s="58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56"/>
      <c r="R11" s="57"/>
      <c r="S11" s="57"/>
      <c r="T11" s="58"/>
      <c r="U11" s="49" t="s">
        <v>14</v>
      </c>
      <c r="V11" s="49"/>
      <c r="W11" s="49"/>
      <c r="X11" s="49"/>
      <c r="Y11" s="49"/>
      <c r="Z11" s="50" t="s">
        <v>15</v>
      </c>
      <c r="AA11" s="50"/>
      <c r="AB11" s="50"/>
      <c r="AC11" s="50"/>
      <c r="AD11" s="50"/>
      <c r="AE11" s="51" t="s">
        <v>16</v>
      </c>
      <c r="AF11" s="51"/>
      <c r="AG11" s="51"/>
      <c r="AH11" s="51"/>
      <c r="AI11" s="51"/>
      <c r="AJ11" s="52" t="s">
        <v>17</v>
      </c>
      <c r="AK11" s="52"/>
      <c r="AL11" s="52"/>
      <c r="AM11" s="52"/>
      <c r="AN11" s="52"/>
      <c r="AO11" s="46" t="s">
        <v>18</v>
      </c>
      <c r="AP11" s="47"/>
      <c r="AQ11" s="47"/>
      <c r="AR11" s="48"/>
    </row>
    <row r="12" spans="1:44" ht="60" x14ac:dyDescent="0.25">
      <c r="A12" s="3" t="s">
        <v>19</v>
      </c>
      <c r="B12" s="3" t="s">
        <v>20</v>
      </c>
      <c r="C12" s="3" t="s">
        <v>21</v>
      </c>
      <c r="D12" s="3" t="s">
        <v>22</v>
      </c>
      <c r="E12" s="3" t="s">
        <v>23</v>
      </c>
      <c r="F12" s="28" t="s">
        <v>24</v>
      </c>
      <c r="G12" s="28" t="s">
        <v>25</v>
      </c>
      <c r="H12" s="28" t="s">
        <v>26</v>
      </c>
      <c r="I12" s="28" t="s">
        <v>27</v>
      </c>
      <c r="J12" s="28" t="s">
        <v>28</v>
      </c>
      <c r="K12" s="28" t="s">
        <v>29</v>
      </c>
      <c r="L12" s="28" t="s">
        <v>30</v>
      </c>
      <c r="M12" s="28" t="s">
        <v>31</v>
      </c>
      <c r="N12" s="28" t="s">
        <v>32</v>
      </c>
      <c r="O12" s="28" t="s">
        <v>33</v>
      </c>
      <c r="P12" s="28" t="s">
        <v>34</v>
      </c>
      <c r="Q12" s="3" t="s">
        <v>35</v>
      </c>
      <c r="R12" s="3" t="s">
        <v>36</v>
      </c>
      <c r="S12" s="3" t="s">
        <v>37</v>
      </c>
      <c r="T12" s="3" t="s">
        <v>38</v>
      </c>
      <c r="U12" s="4" t="s">
        <v>39</v>
      </c>
      <c r="V12" s="4" t="s">
        <v>40</v>
      </c>
      <c r="W12" s="4" t="s">
        <v>41</v>
      </c>
      <c r="X12" s="4" t="s">
        <v>42</v>
      </c>
      <c r="Y12" s="4" t="s">
        <v>43</v>
      </c>
      <c r="Z12" s="5" t="s">
        <v>39</v>
      </c>
      <c r="AA12" s="5" t="s">
        <v>40</v>
      </c>
      <c r="AB12" s="5" t="s">
        <v>41</v>
      </c>
      <c r="AC12" s="5" t="s">
        <v>42</v>
      </c>
      <c r="AD12" s="5" t="s">
        <v>43</v>
      </c>
      <c r="AE12" s="6" t="s">
        <v>39</v>
      </c>
      <c r="AF12" s="6" t="s">
        <v>40</v>
      </c>
      <c r="AG12" s="6" t="s">
        <v>41</v>
      </c>
      <c r="AH12" s="6" t="s">
        <v>42</v>
      </c>
      <c r="AI12" s="6" t="s">
        <v>43</v>
      </c>
      <c r="AJ12" s="7" t="s">
        <v>39</v>
      </c>
      <c r="AK12" s="7" t="s">
        <v>40</v>
      </c>
      <c r="AL12" s="7" t="s">
        <v>41</v>
      </c>
      <c r="AM12" s="7" t="s">
        <v>42</v>
      </c>
      <c r="AN12" s="7" t="s">
        <v>43</v>
      </c>
      <c r="AO12" s="8" t="s">
        <v>39</v>
      </c>
      <c r="AP12" s="8" t="s">
        <v>40</v>
      </c>
      <c r="AQ12" s="8" t="s">
        <v>41</v>
      </c>
      <c r="AR12" s="8" t="s">
        <v>44</v>
      </c>
    </row>
    <row r="13" spans="1:44" s="11" customFormat="1" ht="285" x14ac:dyDescent="0.25">
      <c r="A13" s="39">
        <v>6</v>
      </c>
      <c r="B13" s="38" t="s">
        <v>45</v>
      </c>
      <c r="C13" s="40">
        <v>1</v>
      </c>
      <c r="D13" s="38" t="s">
        <v>46</v>
      </c>
      <c r="E13" s="41" t="s">
        <v>47</v>
      </c>
      <c r="F13" s="38" t="s">
        <v>48</v>
      </c>
      <c r="G13" s="38" t="s">
        <v>49</v>
      </c>
      <c r="H13" s="38" t="s">
        <v>50</v>
      </c>
      <c r="I13" s="41" t="s">
        <v>51</v>
      </c>
      <c r="J13" s="38" t="s">
        <v>52</v>
      </c>
      <c r="K13" s="42">
        <v>1</v>
      </c>
      <c r="L13" s="42">
        <v>1</v>
      </c>
      <c r="M13" s="42">
        <v>1</v>
      </c>
      <c r="N13" s="42">
        <v>1</v>
      </c>
      <c r="O13" s="42">
        <v>1</v>
      </c>
      <c r="P13" s="39" t="s">
        <v>53</v>
      </c>
      <c r="Q13" s="38" t="s">
        <v>54</v>
      </c>
      <c r="R13" s="38" t="s">
        <v>55</v>
      </c>
      <c r="S13" s="38" t="s">
        <v>2</v>
      </c>
      <c r="T13" s="38" t="s">
        <v>54</v>
      </c>
      <c r="U13" s="38"/>
      <c r="V13" s="23"/>
      <c r="W13" s="37" t="e">
        <f>IF(V13/U13&gt;100%,100%,V13/U13)</f>
        <v>#DIV/0!</v>
      </c>
      <c r="X13" s="9"/>
      <c r="Y13" s="9"/>
      <c r="Z13" s="36">
        <f>L13</f>
        <v>1</v>
      </c>
      <c r="AA13" s="23"/>
      <c r="AB13" s="37">
        <f>IF(AA13/Z13&gt;100%,100%,AA13/Z13)</f>
        <v>0</v>
      </c>
      <c r="AC13" s="9"/>
      <c r="AD13" s="9"/>
      <c r="AE13" s="36">
        <f>M13</f>
        <v>1</v>
      </c>
      <c r="AF13" s="23"/>
      <c r="AG13" s="37">
        <f>IF(AF13/AE13&gt;100%,100%,AF13/AE13)</f>
        <v>0</v>
      </c>
      <c r="AH13" s="9"/>
      <c r="AI13" s="9"/>
      <c r="AJ13" s="36">
        <f>N13</f>
        <v>1</v>
      </c>
      <c r="AK13" s="23"/>
      <c r="AL13" s="37">
        <f>IF(AK13/AJ13&gt;100%,100%,AK13/AJ13)</f>
        <v>0</v>
      </c>
      <c r="AM13" s="9"/>
      <c r="AN13" s="9"/>
      <c r="AO13" s="36">
        <f>O13</f>
        <v>1</v>
      </c>
      <c r="AP13" s="23"/>
      <c r="AQ13" s="37">
        <f>IF(AP13/AO13&gt;100%,100%,AP13/AO13)</f>
        <v>0</v>
      </c>
      <c r="AR13" s="9"/>
    </row>
    <row r="14" spans="1:44" s="11" customFormat="1" ht="135" x14ac:dyDescent="0.25">
      <c r="A14" s="39">
        <v>6</v>
      </c>
      <c r="B14" s="38" t="s">
        <v>45</v>
      </c>
      <c r="C14" s="40">
        <v>2</v>
      </c>
      <c r="D14" s="38" t="s">
        <v>56</v>
      </c>
      <c r="E14" s="41" t="s">
        <v>47</v>
      </c>
      <c r="F14" s="38" t="s">
        <v>57</v>
      </c>
      <c r="G14" s="38" t="s">
        <v>58</v>
      </c>
      <c r="H14" s="38">
        <v>1</v>
      </c>
      <c r="I14" s="41" t="s">
        <v>59</v>
      </c>
      <c r="J14" s="38" t="s">
        <v>58</v>
      </c>
      <c r="K14" s="43">
        <v>0</v>
      </c>
      <c r="L14" s="43">
        <v>1</v>
      </c>
      <c r="M14" s="43">
        <v>0</v>
      </c>
      <c r="N14" s="43">
        <v>0</v>
      </c>
      <c r="O14" s="43">
        <v>1</v>
      </c>
      <c r="P14" s="39" t="s">
        <v>53</v>
      </c>
      <c r="Q14" s="38" t="s">
        <v>60</v>
      </c>
      <c r="R14" s="38" t="s">
        <v>61</v>
      </c>
      <c r="S14" s="38" t="s">
        <v>2</v>
      </c>
      <c r="T14" s="38" t="s">
        <v>60</v>
      </c>
      <c r="U14" s="38"/>
      <c r="V14" s="23"/>
      <c r="W14" s="37" t="e">
        <f t="shared" ref="W14:W17" si="0">IF(V14/U14&gt;100%,100%,V14/U14)</f>
        <v>#DIV/0!</v>
      </c>
      <c r="X14" s="9"/>
      <c r="Y14" s="9"/>
      <c r="Z14" s="36">
        <f t="shared" ref="Z14:Z17" si="1">L14</f>
        <v>1</v>
      </c>
      <c r="AA14" s="23"/>
      <c r="AB14" s="37">
        <f t="shared" ref="AB14:AB17" si="2">IF(AA14/Z14&gt;100%,100%,AA14/Z14)</f>
        <v>0</v>
      </c>
      <c r="AC14" s="9"/>
      <c r="AD14" s="9"/>
      <c r="AE14" s="36">
        <f t="shared" ref="AE14:AE17" si="3">M14</f>
        <v>0</v>
      </c>
      <c r="AF14" s="23"/>
      <c r="AG14" s="37" t="e">
        <f>IF(AF14/AE14&gt;100%,100%,AF14/AE14)</f>
        <v>#DIV/0!</v>
      </c>
      <c r="AH14" s="9"/>
      <c r="AI14" s="9"/>
      <c r="AJ14" s="36">
        <f t="shared" ref="AJ14:AJ17" si="4">N14</f>
        <v>0</v>
      </c>
      <c r="AK14" s="23"/>
      <c r="AL14" s="37" t="e">
        <f>IF(AK14/AJ14&gt;100%,100%,AK14/AJ14)</f>
        <v>#DIV/0!</v>
      </c>
      <c r="AM14" s="9"/>
      <c r="AN14" s="9"/>
      <c r="AO14" s="36">
        <f t="shared" ref="AO14:AO17" si="5">O14</f>
        <v>1</v>
      </c>
      <c r="AP14" s="23"/>
      <c r="AQ14" s="37">
        <f t="shared" ref="AQ14:AQ17" si="6">IF(AP14/AO14&gt;100%,100%,AP14/AO14)</f>
        <v>0</v>
      </c>
      <c r="AR14" s="9"/>
    </row>
    <row r="15" spans="1:44" s="11" customFormat="1" ht="135" x14ac:dyDescent="0.25">
      <c r="A15" s="39">
        <v>6</v>
      </c>
      <c r="B15" s="38" t="s">
        <v>45</v>
      </c>
      <c r="C15" s="40">
        <v>3</v>
      </c>
      <c r="D15" s="38" t="s">
        <v>62</v>
      </c>
      <c r="E15" s="41" t="s">
        <v>47</v>
      </c>
      <c r="F15" s="38" t="s">
        <v>63</v>
      </c>
      <c r="G15" s="38" t="s">
        <v>64</v>
      </c>
      <c r="H15" s="38" t="s">
        <v>65</v>
      </c>
      <c r="I15" s="41" t="s">
        <v>59</v>
      </c>
      <c r="J15" s="38" t="s">
        <v>63</v>
      </c>
      <c r="K15" s="43">
        <v>0</v>
      </c>
      <c r="L15" s="43">
        <v>0</v>
      </c>
      <c r="M15" s="43">
        <v>0</v>
      </c>
      <c r="N15" s="43">
        <v>1</v>
      </c>
      <c r="O15" s="43">
        <v>1</v>
      </c>
      <c r="P15" s="39" t="s">
        <v>53</v>
      </c>
      <c r="Q15" s="38" t="s">
        <v>66</v>
      </c>
      <c r="R15" s="38" t="s">
        <v>67</v>
      </c>
      <c r="S15" s="38" t="s">
        <v>2</v>
      </c>
      <c r="T15" s="38" t="s">
        <v>66</v>
      </c>
      <c r="U15" s="38"/>
      <c r="V15" s="23"/>
      <c r="W15" s="37" t="e">
        <f t="shared" si="0"/>
        <v>#DIV/0!</v>
      </c>
      <c r="X15" s="9"/>
      <c r="Y15" s="9"/>
      <c r="Z15" s="36">
        <f t="shared" si="1"/>
        <v>0</v>
      </c>
      <c r="AA15" s="23"/>
      <c r="AB15" s="37" t="e">
        <f t="shared" si="2"/>
        <v>#DIV/0!</v>
      </c>
      <c r="AC15" s="9"/>
      <c r="AD15" s="9"/>
      <c r="AE15" s="36">
        <f t="shared" si="3"/>
        <v>0</v>
      </c>
      <c r="AF15" s="23"/>
      <c r="AG15" s="37" t="e">
        <f>IF(AF15/AE15&gt;100%,100%,AF15/AE15)</f>
        <v>#DIV/0!</v>
      </c>
      <c r="AH15" s="9"/>
      <c r="AI15" s="9"/>
      <c r="AJ15" s="36">
        <f t="shared" si="4"/>
        <v>1</v>
      </c>
      <c r="AK15" s="23"/>
      <c r="AL15" s="37">
        <f>IF(AK15/AJ15&gt;100%,100%,AK15/AJ15)</f>
        <v>0</v>
      </c>
      <c r="AM15" s="9"/>
      <c r="AN15" s="9"/>
      <c r="AO15" s="36">
        <f t="shared" si="5"/>
        <v>1</v>
      </c>
      <c r="AP15" s="23"/>
      <c r="AQ15" s="37">
        <f t="shared" si="6"/>
        <v>0</v>
      </c>
      <c r="AR15" s="9"/>
    </row>
    <row r="16" spans="1:44" s="11" customFormat="1" ht="210" x14ac:dyDescent="0.25">
      <c r="A16" s="39">
        <v>6</v>
      </c>
      <c r="B16" s="38" t="s">
        <v>45</v>
      </c>
      <c r="C16" s="40">
        <v>4</v>
      </c>
      <c r="D16" s="38" t="s">
        <v>68</v>
      </c>
      <c r="E16" s="41" t="s">
        <v>47</v>
      </c>
      <c r="F16" s="38" t="s">
        <v>69</v>
      </c>
      <c r="G16" s="38" t="s">
        <v>70</v>
      </c>
      <c r="H16" s="38" t="s">
        <v>71</v>
      </c>
      <c r="I16" s="41" t="s">
        <v>59</v>
      </c>
      <c r="J16" s="44" t="s">
        <v>69</v>
      </c>
      <c r="K16" s="42">
        <v>0.25</v>
      </c>
      <c r="L16" s="42">
        <v>0.25</v>
      </c>
      <c r="M16" s="42">
        <v>0.25</v>
      </c>
      <c r="N16" s="42">
        <v>0.25</v>
      </c>
      <c r="O16" s="42">
        <v>1</v>
      </c>
      <c r="P16" s="39" t="s">
        <v>53</v>
      </c>
      <c r="Q16" s="38" t="s">
        <v>72</v>
      </c>
      <c r="R16" s="38" t="s">
        <v>73</v>
      </c>
      <c r="S16" s="38" t="s">
        <v>2</v>
      </c>
      <c r="T16" s="38" t="s">
        <v>72</v>
      </c>
      <c r="U16" s="38"/>
      <c r="V16" s="23"/>
      <c r="W16" s="37" t="e">
        <f t="shared" si="0"/>
        <v>#DIV/0!</v>
      </c>
      <c r="X16" s="9"/>
      <c r="Y16" s="9"/>
      <c r="Z16" s="36">
        <f t="shared" si="1"/>
        <v>0.25</v>
      </c>
      <c r="AA16" s="23"/>
      <c r="AB16" s="37">
        <f t="shared" si="2"/>
        <v>0</v>
      </c>
      <c r="AC16" s="9"/>
      <c r="AD16" s="9"/>
      <c r="AE16" s="36">
        <f t="shared" si="3"/>
        <v>0.25</v>
      </c>
      <c r="AF16" s="23"/>
      <c r="AG16" s="37">
        <f>IF(AF16/AE16&gt;100%,100%,AF16/AE16)</f>
        <v>0</v>
      </c>
      <c r="AH16" s="9"/>
      <c r="AI16" s="9"/>
      <c r="AJ16" s="36">
        <f t="shared" si="4"/>
        <v>0.25</v>
      </c>
      <c r="AK16" s="23"/>
      <c r="AL16" s="37">
        <f>IF(AK16/AJ16&gt;100%,100%,AK16/AJ16)</f>
        <v>0</v>
      </c>
      <c r="AM16" s="9"/>
      <c r="AN16" s="9"/>
      <c r="AO16" s="36">
        <f t="shared" si="5"/>
        <v>1</v>
      </c>
      <c r="AP16" s="23"/>
      <c r="AQ16" s="37">
        <f t="shared" si="6"/>
        <v>0</v>
      </c>
      <c r="AR16" s="9"/>
    </row>
    <row r="17" spans="1:44" s="11" customFormat="1" ht="135" x14ac:dyDescent="0.25">
      <c r="A17" s="39">
        <v>6</v>
      </c>
      <c r="B17" s="38" t="s">
        <v>45</v>
      </c>
      <c r="C17" s="40">
        <v>5</v>
      </c>
      <c r="D17" s="38" t="s">
        <v>74</v>
      </c>
      <c r="E17" s="41" t="s">
        <v>75</v>
      </c>
      <c r="F17" s="38" t="s">
        <v>76</v>
      </c>
      <c r="G17" s="38" t="s">
        <v>77</v>
      </c>
      <c r="H17" s="38">
        <v>0</v>
      </c>
      <c r="I17" s="41" t="s">
        <v>59</v>
      </c>
      <c r="J17" s="38" t="s">
        <v>78</v>
      </c>
      <c r="K17" s="42">
        <v>0.5</v>
      </c>
      <c r="L17" s="42">
        <v>0.5</v>
      </c>
      <c r="M17" s="43">
        <v>0</v>
      </c>
      <c r="N17" s="43">
        <v>0</v>
      </c>
      <c r="O17" s="42">
        <v>1</v>
      </c>
      <c r="P17" s="39" t="s">
        <v>53</v>
      </c>
      <c r="Q17" s="38" t="s">
        <v>79</v>
      </c>
      <c r="R17" s="38" t="s">
        <v>80</v>
      </c>
      <c r="S17" s="38" t="s">
        <v>2</v>
      </c>
      <c r="T17" s="38" t="s">
        <v>81</v>
      </c>
      <c r="U17" s="38"/>
      <c r="V17" s="23"/>
      <c r="W17" s="37" t="e">
        <f t="shared" si="0"/>
        <v>#DIV/0!</v>
      </c>
      <c r="X17" s="9"/>
      <c r="Y17" s="9"/>
      <c r="Z17" s="36">
        <f t="shared" si="1"/>
        <v>0.5</v>
      </c>
      <c r="AA17" s="23"/>
      <c r="AB17" s="37">
        <f t="shared" si="2"/>
        <v>0</v>
      </c>
      <c r="AC17" s="9"/>
      <c r="AD17" s="9"/>
      <c r="AE17" s="36">
        <f t="shared" si="3"/>
        <v>0</v>
      </c>
      <c r="AF17" s="23"/>
      <c r="AG17" s="37" t="e">
        <f>IF(AF17/AE17&gt;100%,100%,AF17/AE17)</f>
        <v>#DIV/0!</v>
      </c>
      <c r="AH17" s="9"/>
      <c r="AI17" s="9"/>
      <c r="AJ17" s="36">
        <f t="shared" si="4"/>
        <v>0</v>
      </c>
      <c r="AK17" s="23"/>
      <c r="AL17" s="37" t="e">
        <f>IF(AK17/AJ17&gt;100%,100%,AK17/AJ17)</f>
        <v>#DIV/0!</v>
      </c>
      <c r="AM17" s="9"/>
      <c r="AN17" s="9"/>
      <c r="AO17" s="36">
        <f t="shared" si="5"/>
        <v>1</v>
      </c>
      <c r="AP17" s="23"/>
      <c r="AQ17" s="37">
        <f t="shared" si="6"/>
        <v>0</v>
      </c>
      <c r="AR17" s="9"/>
    </row>
    <row r="18" spans="1:44" s="13" customFormat="1" ht="15.75" x14ac:dyDescent="0.25">
      <c r="A18" s="18"/>
      <c r="B18" s="18"/>
      <c r="C18" s="18"/>
      <c r="D18" s="21" t="s">
        <v>82</v>
      </c>
      <c r="E18" s="18"/>
      <c r="F18" s="18"/>
      <c r="G18" s="18"/>
      <c r="H18" s="18"/>
      <c r="I18" s="18"/>
      <c r="J18" s="18"/>
      <c r="K18" s="22"/>
      <c r="L18" s="22"/>
      <c r="M18" s="22"/>
      <c r="N18" s="22"/>
      <c r="O18" s="22"/>
      <c r="P18" s="18"/>
      <c r="Q18" s="18"/>
      <c r="R18" s="18"/>
      <c r="S18" s="18"/>
      <c r="T18" s="18"/>
      <c r="U18" s="22"/>
      <c r="V18" s="22"/>
      <c r="W18" s="22" t="e">
        <f>AVERAGE(W13:W17)*80%</f>
        <v>#DIV/0!</v>
      </c>
      <c r="X18" s="18"/>
      <c r="Y18" s="18"/>
      <c r="Z18" s="22"/>
      <c r="AA18" s="22"/>
      <c r="AB18" s="22" t="e">
        <f>AVERAGE(AB13:AB17)*80%</f>
        <v>#DIV/0!</v>
      </c>
      <c r="AC18" s="18"/>
      <c r="AD18" s="18"/>
      <c r="AE18" s="22"/>
      <c r="AF18" s="22"/>
      <c r="AG18" s="22" t="e">
        <f>AVERAGE(AG13:AG17)*80%</f>
        <v>#DIV/0!</v>
      </c>
      <c r="AH18" s="18"/>
      <c r="AI18" s="18"/>
      <c r="AJ18" s="22"/>
      <c r="AK18" s="22"/>
      <c r="AL18" s="22" t="e">
        <f>AVERAGE(AL13:AL17)*80%</f>
        <v>#DIV/0!</v>
      </c>
      <c r="AM18" s="18"/>
      <c r="AN18" s="18"/>
      <c r="AO18" s="24"/>
      <c r="AP18" s="24"/>
      <c r="AQ18" s="22">
        <f>AVERAGE(AQ13:AQ17)*80%</f>
        <v>0</v>
      </c>
      <c r="AR18" s="18"/>
    </row>
    <row r="19" spans="1:44" s="89" customFormat="1" ht="105" x14ac:dyDescent="0.25">
      <c r="A19" s="80">
        <v>7</v>
      </c>
      <c r="B19" s="81" t="s">
        <v>99</v>
      </c>
      <c r="C19" s="80" t="s">
        <v>102</v>
      </c>
      <c r="D19" s="81" t="s">
        <v>103</v>
      </c>
      <c r="E19" s="81" t="s">
        <v>96</v>
      </c>
      <c r="F19" s="81" t="s">
        <v>104</v>
      </c>
      <c r="G19" s="81" t="s">
        <v>105</v>
      </c>
      <c r="H19" s="12"/>
      <c r="I19" s="81" t="s">
        <v>51</v>
      </c>
      <c r="J19" s="82" t="s">
        <v>106</v>
      </c>
      <c r="K19" s="83" t="s">
        <v>107</v>
      </c>
      <c r="L19" s="83">
        <v>0.8</v>
      </c>
      <c r="M19" s="83" t="s">
        <v>107</v>
      </c>
      <c r="N19" s="83">
        <v>0.8</v>
      </c>
      <c r="O19" s="83">
        <f>AVERAGE(L19,N19)</f>
        <v>0.8</v>
      </c>
      <c r="P19" s="84" t="s">
        <v>53</v>
      </c>
      <c r="Q19" s="81" t="s">
        <v>108</v>
      </c>
      <c r="R19" s="81" t="s">
        <v>108</v>
      </c>
      <c r="S19" s="81" t="s">
        <v>109</v>
      </c>
      <c r="T19" s="85" t="s">
        <v>110</v>
      </c>
      <c r="U19" s="86" t="str">
        <f>K19</f>
        <v>No programada</v>
      </c>
      <c r="V19" s="12"/>
      <c r="W19" s="87" t="e">
        <f>IF(V19/U19&gt;100%,100%,V19/U19)</f>
        <v>#VALUE!</v>
      </c>
      <c r="X19" s="12"/>
      <c r="Y19" s="12"/>
      <c r="Z19" s="88">
        <f>L19</f>
        <v>0.8</v>
      </c>
      <c r="AA19" s="12"/>
      <c r="AB19" s="87">
        <f>IF(AA19/Z19&gt;100%,100%,AA19/Z19)</f>
        <v>0</v>
      </c>
      <c r="AC19" s="12"/>
      <c r="AD19" s="12"/>
      <c r="AE19" s="88" t="str">
        <f>M19</f>
        <v>No programada</v>
      </c>
      <c r="AF19" s="12"/>
      <c r="AG19" s="87" t="e">
        <f>IF(AF19/AE19&gt;100%,100%,AF19/AE19)</f>
        <v>#VALUE!</v>
      </c>
      <c r="AH19" s="12"/>
      <c r="AI19" s="12"/>
      <c r="AJ19" s="88">
        <f>N19</f>
        <v>0.8</v>
      </c>
      <c r="AK19" s="12"/>
      <c r="AL19" s="87">
        <f>IF(AK19/AJ19&gt;100%,100%,AK19/AJ19)</f>
        <v>0</v>
      </c>
      <c r="AM19" s="12"/>
      <c r="AN19" s="12"/>
      <c r="AO19" s="86">
        <f>O19</f>
        <v>0.8</v>
      </c>
      <c r="AP19" s="25"/>
      <c r="AQ19" s="87">
        <f>IF(AP19/AO19&gt;100%,100%,AP19/AO19)</f>
        <v>0</v>
      </c>
      <c r="AR19" s="12"/>
    </row>
    <row r="20" spans="1:44" s="89" customFormat="1" ht="105" x14ac:dyDescent="0.25">
      <c r="A20" s="90">
        <v>7</v>
      </c>
      <c r="B20" s="84" t="s">
        <v>99</v>
      </c>
      <c r="C20" s="90" t="s">
        <v>111</v>
      </c>
      <c r="D20" s="84" t="s">
        <v>112</v>
      </c>
      <c r="E20" s="84" t="s">
        <v>96</v>
      </c>
      <c r="F20" s="84" t="s">
        <v>113</v>
      </c>
      <c r="G20" s="84" t="s">
        <v>114</v>
      </c>
      <c r="H20" s="12"/>
      <c r="I20" s="84" t="s">
        <v>59</v>
      </c>
      <c r="J20" s="91" t="s">
        <v>115</v>
      </c>
      <c r="K20" s="92">
        <v>0.25</v>
      </c>
      <c r="L20" s="92">
        <v>0.25</v>
      </c>
      <c r="M20" s="92">
        <v>0.25</v>
      </c>
      <c r="N20" s="92">
        <v>0.25</v>
      </c>
      <c r="O20" s="92">
        <f>SUM(K20:N20)</f>
        <v>1</v>
      </c>
      <c r="P20" s="84" t="s">
        <v>53</v>
      </c>
      <c r="Q20" s="84" t="s">
        <v>116</v>
      </c>
      <c r="R20" s="84" t="s">
        <v>116</v>
      </c>
      <c r="S20" s="81" t="s">
        <v>109</v>
      </c>
      <c r="T20" s="93" t="s">
        <v>117</v>
      </c>
      <c r="U20" s="88">
        <f>K20</f>
        <v>0.25</v>
      </c>
      <c r="V20" s="12"/>
      <c r="W20" s="87">
        <f>IF(V20/U20&gt;100%,100%,V20/U20)</f>
        <v>0</v>
      </c>
      <c r="X20" s="12"/>
      <c r="Y20" s="12"/>
      <c r="Z20" s="88">
        <f>L20</f>
        <v>0.25</v>
      </c>
      <c r="AA20" s="12"/>
      <c r="AB20" s="87">
        <f>IF(AA20/Z20&gt;100%,100%,AA20/Z20)</f>
        <v>0</v>
      </c>
      <c r="AC20" s="12"/>
      <c r="AD20" s="12"/>
      <c r="AE20" s="88">
        <f>M20</f>
        <v>0.25</v>
      </c>
      <c r="AF20" s="12"/>
      <c r="AG20" s="87">
        <f>IF(AF20/AE20&gt;100%,100%,AF20/AE20)</f>
        <v>0</v>
      </c>
      <c r="AH20" s="12"/>
      <c r="AI20" s="12"/>
      <c r="AJ20" s="88">
        <f>N20</f>
        <v>0.25</v>
      </c>
      <c r="AK20" s="12"/>
      <c r="AL20" s="87">
        <f>IF(AK20/AJ20&gt;100%,100%,AK20/AJ20)</f>
        <v>0</v>
      </c>
      <c r="AM20" s="12"/>
      <c r="AN20" s="12"/>
      <c r="AO20" s="86">
        <f>O20</f>
        <v>1</v>
      </c>
      <c r="AP20" s="25"/>
      <c r="AQ20" s="87">
        <f>IF(AP20/AO20&gt;100%,100%,AP20/AO20)</f>
        <v>0</v>
      </c>
      <c r="AR20" s="12"/>
    </row>
    <row r="21" spans="1:44" s="89" customFormat="1" ht="105" x14ac:dyDescent="0.25">
      <c r="A21" s="90">
        <v>7</v>
      </c>
      <c r="B21" s="84" t="s">
        <v>99</v>
      </c>
      <c r="C21" s="90" t="s">
        <v>118</v>
      </c>
      <c r="D21" s="84" t="s">
        <v>119</v>
      </c>
      <c r="E21" s="84" t="s">
        <v>96</v>
      </c>
      <c r="F21" s="84" t="s">
        <v>120</v>
      </c>
      <c r="G21" s="84" t="s">
        <v>121</v>
      </c>
      <c r="H21" s="12"/>
      <c r="I21" s="84" t="s">
        <v>59</v>
      </c>
      <c r="J21" s="91" t="s">
        <v>122</v>
      </c>
      <c r="K21" s="92" t="s">
        <v>107</v>
      </c>
      <c r="L21" s="92">
        <v>1</v>
      </c>
      <c r="M21" s="92" t="s">
        <v>107</v>
      </c>
      <c r="N21" s="92">
        <v>1</v>
      </c>
      <c r="O21" s="92">
        <f>AVERAGE(L21,M21)</f>
        <v>1</v>
      </c>
      <c r="P21" s="84" t="s">
        <v>53</v>
      </c>
      <c r="Q21" s="84" t="s">
        <v>123</v>
      </c>
      <c r="R21" s="84" t="s">
        <v>124</v>
      </c>
      <c r="S21" s="81" t="s">
        <v>109</v>
      </c>
      <c r="T21" s="93" t="s">
        <v>125</v>
      </c>
      <c r="U21" s="86" t="str">
        <f>K21</f>
        <v>No programada</v>
      </c>
      <c r="V21" s="12"/>
      <c r="W21" s="87" t="e">
        <f>IF(V21/U21&gt;100%,100%,V21/U21)</f>
        <v>#VALUE!</v>
      </c>
      <c r="X21" s="12"/>
      <c r="Y21" s="12"/>
      <c r="Z21" s="88">
        <f>L21</f>
        <v>1</v>
      </c>
      <c r="AA21" s="12"/>
      <c r="AB21" s="87">
        <f>IF(AA21/Z21&gt;100%,100%,AA21/Z21)</f>
        <v>0</v>
      </c>
      <c r="AC21" s="12"/>
      <c r="AD21" s="12"/>
      <c r="AE21" s="88" t="str">
        <f>M21</f>
        <v>No programada</v>
      </c>
      <c r="AF21" s="12"/>
      <c r="AG21" s="87" t="e">
        <f>IF(AF21/AE21&gt;100%,100%,AF21/AE21)</f>
        <v>#VALUE!</v>
      </c>
      <c r="AH21" s="12"/>
      <c r="AI21" s="12"/>
      <c r="AJ21" s="88">
        <f>N21</f>
        <v>1</v>
      </c>
      <c r="AK21" s="12"/>
      <c r="AL21" s="87">
        <f>IF(AK21/AJ21&gt;100%,100%,AK21/AJ21)</f>
        <v>0</v>
      </c>
      <c r="AM21" s="12"/>
      <c r="AN21" s="12"/>
      <c r="AO21" s="86">
        <f>O21</f>
        <v>1</v>
      </c>
      <c r="AP21" s="25"/>
      <c r="AQ21" s="87">
        <f>IF(AP21/AO21&gt;100%,100%,AP21/AO21)</f>
        <v>0</v>
      </c>
      <c r="AR21" s="12"/>
    </row>
    <row r="22" spans="1:44" s="13" customFormat="1" ht="15.75" x14ac:dyDescent="0.25">
      <c r="A22" s="18"/>
      <c r="B22" s="18"/>
      <c r="C22" s="18"/>
      <c r="D22" s="19" t="s">
        <v>83</v>
      </c>
      <c r="E22" s="19"/>
      <c r="F22" s="19"/>
      <c r="G22" s="19"/>
      <c r="H22" s="19"/>
      <c r="I22" s="19"/>
      <c r="J22" s="19"/>
      <c r="K22" s="20"/>
      <c r="L22" s="20"/>
      <c r="M22" s="20"/>
      <c r="N22" s="20"/>
      <c r="O22" s="20"/>
      <c r="P22" s="19"/>
      <c r="Q22" s="18"/>
      <c r="R22" s="18"/>
      <c r="S22" s="18"/>
      <c r="T22" s="18"/>
      <c r="U22" s="20"/>
      <c r="V22" s="34"/>
      <c r="W22" s="22" t="e">
        <f>AVERAGE(W19:W21)*20%</f>
        <v>#VALUE!</v>
      </c>
      <c r="X22" s="18"/>
      <c r="Y22" s="18"/>
      <c r="Z22" s="20"/>
      <c r="AA22" s="20"/>
      <c r="AB22" s="34">
        <f>AVERAGE(AB19:AB21)*20%</f>
        <v>0</v>
      </c>
      <c r="AC22" s="18"/>
      <c r="AD22" s="18"/>
      <c r="AE22" s="20"/>
      <c r="AF22" s="20"/>
      <c r="AG22" s="34" t="e">
        <f>AVERAGE(AG19:AG21)*20%</f>
        <v>#VALUE!</v>
      </c>
      <c r="AH22" s="18"/>
      <c r="AI22" s="18"/>
      <c r="AJ22" s="20"/>
      <c r="AK22" s="20"/>
      <c r="AL22" s="34">
        <f>AVERAGE(AL19:AL21)*20%</f>
        <v>0</v>
      </c>
      <c r="AM22" s="18"/>
      <c r="AN22" s="18"/>
      <c r="AO22" s="26"/>
      <c r="AP22" s="26"/>
      <c r="AQ22" s="34">
        <f>AVERAGE(AQ19:AQ21)*20%</f>
        <v>0</v>
      </c>
      <c r="AR22" s="18"/>
    </row>
    <row r="23" spans="1:44" s="17" customFormat="1" ht="18.75" x14ac:dyDescent="0.3">
      <c r="A23" s="14"/>
      <c r="B23" s="14"/>
      <c r="C23" s="14"/>
      <c r="D23" s="15" t="s">
        <v>84</v>
      </c>
      <c r="E23" s="14"/>
      <c r="F23" s="14"/>
      <c r="G23" s="14"/>
      <c r="H23" s="14"/>
      <c r="I23" s="14"/>
      <c r="J23" s="14"/>
      <c r="K23" s="16"/>
      <c r="L23" s="16"/>
      <c r="M23" s="16"/>
      <c r="N23" s="16"/>
      <c r="O23" s="16"/>
      <c r="P23" s="14"/>
      <c r="Q23" s="14"/>
      <c r="R23" s="14"/>
      <c r="S23" s="14"/>
      <c r="T23" s="14"/>
      <c r="U23" s="16"/>
      <c r="V23" s="35"/>
      <c r="W23" s="35" t="e">
        <f>W18+W22</f>
        <v>#DIV/0!</v>
      </c>
      <c r="X23" s="14"/>
      <c r="Y23" s="14"/>
      <c r="Z23" s="16"/>
      <c r="AA23" s="16"/>
      <c r="AB23" s="35" t="e">
        <f>AB18+AB22</f>
        <v>#DIV/0!</v>
      </c>
      <c r="AC23" s="14"/>
      <c r="AD23" s="14"/>
      <c r="AE23" s="16"/>
      <c r="AF23" s="16"/>
      <c r="AG23" s="35" t="e">
        <f>AG18+AG22</f>
        <v>#DIV/0!</v>
      </c>
      <c r="AH23" s="14"/>
      <c r="AI23" s="14"/>
      <c r="AJ23" s="16"/>
      <c r="AK23" s="16"/>
      <c r="AL23" s="35" t="e">
        <f>AL18+AL22</f>
        <v>#DIV/0!</v>
      </c>
      <c r="AM23" s="14"/>
      <c r="AN23" s="14"/>
      <c r="AO23" s="27"/>
      <c r="AP23" s="27"/>
      <c r="AQ23" s="35">
        <f>AQ18+AQ22</f>
        <v>0</v>
      </c>
      <c r="AR23" s="14"/>
    </row>
  </sheetData>
  <mergeCells count="24">
    <mergeCell ref="Q10:T11"/>
    <mergeCell ref="A10:B11"/>
    <mergeCell ref="A1:J1"/>
    <mergeCell ref="K1:O1"/>
    <mergeCell ref="D4:D8"/>
    <mergeCell ref="F10:P11"/>
    <mergeCell ref="C10:E11"/>
    <mergeCell ref="A4:C8"/>
    <mergeCell ref="E4:J4"/>
    <mergeCell ref="G5:J5"/>
    <mergeCell ref="G6:J6"/>
    <mergeCell ref="G7:J7"/>
    <mergeCell ref="G8:J8"/>
    <mergeCell ref="A2:J2"/>
    <mergeCell ref="AO10:AR10"/>
    <mergeCell ref="AO11:AR11"/>
    <mergeCell ref="U10:Y10"/>
    <mergeCell ref="U11:Y11"/>
    <mergeCell ref="Z11:AD11"/>
    <mergeCell ref="AE11:AI11"/>
    <mergeCell ref="AJ11:AN11"/>
    <mergeCell ref="AJ10:AN10"/>
    <mergeCell ref="AE10:AI10"/>
    <mergeCell ref="Z10:AD10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31" t="s">
        <v>19</v>
      </c>
      <c r="B1" s="30" t="s">
        <v>85</v>
      </c>
      <c r="C1" s="30" t="s">
        <v>23</v>
      </c>
      <c r="D1" s="3" t="s">
        <v>27</v>
      </c>
      <c r="E1" s="28" t="s">
        <v>34</v>
      </c>
    </row>
    <row r="2" spans="1:5" x14ac:dyDescent="0.25">
      <c r="A2" s="32">
        <v>1</v>
      </c>
      <c r="B2" s="32" t="s">
        <v>86</v>
      </c>
      <c r="C2" s="32" t="s">
        <v>87</v>
      </c>
      <c r="D2" s="32" t="s">
        <v>59</v>
      </c>
      <c r="E2" s="32" t="s">
        <v>53</v>
      </c>
    </row>
    <row r="3" spans="1:5" x14ac:dyDescent="0.25">
      <c r="A3" s="32">
        <v>2</v>
      </c>
      <c r="B3" s="32" t="s">
        <v>88</v>
      </c>
      <c r="C3" s="32" t="s">
        <v>89</v>
      </c>
      <c r="D3" s="32" t="s">
        <v>90</v>
      </c>
      <c r="E3" s="32" t="s">
        <v>91</v>
      </c>
    </row>
    <row r="4" spans="1:5" x14ac:dyDescent="0.25">
      <c r="A4" s="32">
        <v>3</v>
      </c>
      <c r="B4" s="32" t="s">
        <v>92</v>
      </c>
      <c r="C4" s="32" t="s">
        <v>47</v>
      </c>
      <c r="D4" s="32" t="s">
        <v>93</v>
      </c>
      <c r="E4" s="32" t="s">
        <v>94</v>
      </c>
    </row>
    <row r="5" spans="1:5" x14ac:dyDescent="0.25">
      <c r="A5" s="32">
        <v>4</v>
      </c>
      <c r="B5" s="32" t="s">
        <v>95</v>
      </c>
      <c r="C5" s="32" t="s">
        <v>96</v>
      </c>
      <c r="D5" s="32" t="s">
        <v>51</v>
      </c>
      <c r="E5" s="32"/>
    </row>
    <row r="6" spans="1:5" x14ac:dyDescent="0.25">
      <c r="A6" s="32">
        <v>5</v>
      </c>
      <c r="B6" s="32" t="s">
        <v>97</v>
      </c>
      <c r="C6" s="32"/>
      <c r="D6" s="32"/>
      <c r="E6" s="32"/>
    </row>
    <row r="7" spans="1:5" x14ac:dyDescent="0.25">
      <c r="A7" s="32">
        <v>6</v>
      </c>
      <c r="B7" s="32" t="s">
        <v>98</v>
      </c>
      <c r="C7" s="32"/>
      <c r="D7" s="32"/>
      <c r="E7" s="32"/>
    </row>
    <row r="8" spans="1:5" x14ac:dyDescent="0.25">
      <c r="A8" s="32">
        <v>7</v>
      </c>
      <c r="B8" s="32" t="s">
        <v>99</v>
      </c>
      <c r="C8" s="32"/>
      <c r="D8" s="32"/>
      <c r="E8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2022-01-18T20:47:41Z</dcterms:modified>
  <cp:category/>
  <cp:contentStatus/>
</cp:coreProperties>
</file>