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eln\Documents\GOBIERNO\Plan de Gestión\2022\"/>
    </mc:Choice>
  </mc:AlternateContent>
  <xr:revisionPtr revIDLastSave="0" documentId="13_ncr:1_{E23B01F1-48C5-410D-8FC3-9D4C081E17C9}" xr6:coauthVersionLast="47" xr6:coauthVersionMax="47" xr10:uidLastSave="{00000000-0000-0000-0000-000000000000}"/>
  <bookViews>
    <workbookView xWindow="-120" yWindow="-120" windowWidth="20730" windowHeight="11160" xr2:uid="{A2F85664-4A27-4D3D-88FC-9F8B3325025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0" i="1" l="1"/>
  <c r="P29" i="1" l="1"/>
  <c r="AQ29" i="1" s="1"/>
  <c r="P28" i="1"/>
  <c r="AQ28" i="1" s="1"/>
  <c r="P27" i="1"/>
  <c r="AQ27" i="1" s="1"/>
  <c r="P26" i="1"/>
  <c r="AQ26" i="1" s="1"/>
  <c r="P25" i="1"/>
  <c r="AQ25" i="1" s="1"/>
  <c r="P24" i="1"/>
  <c r="AQ24" i="1" s="1"/>
  <c r="AS35" i="1"/>
  <c r="AN35" i="1"/>
  <c r="AI35" i="1"/>
  <c r="AD35" i="1"/>
  <c r="Y35" i="1"/>
  <c r="AR30" i="1"/>
  <c r="AL30" i="1"/>
  <c r="AN30" i="1" s="1"/>
  <c r="AG30" i="1"/>
  <c r="AI30" i="1" s="1"/>
  <c r="AB30" i="1"/>
  <c r="AD30" i="1" s="1"/>
  <c r="W30" i="1"/>
  <c r="Y30" i="1" s="1"/>
  <c r="AQ30" i="1"/>
  <c r="AR29" i="1"/>
  <c r="AL29" i="1"/>
  <c r="AN29" i="1" s="1"/>
  <c r="AG29" i="1"/>
  <c r="AI29" i="1" s="1"/>
  <c r="AB29" i="1"/>
  <c r="AD29" i="1" s="1"/>
  <c r="W29" i="1"/>
  <c r="Y29" i="1" s="1"/>
  <c r="AR28" i="1"/>
  <c r="AL28" i="1"/>
  <c r="AN28" i="1" s="1"/>
  <c r="AG28" i="1"/>
  <c r="AI28" i="1" s="1"/>
  <c r="AB28" i="1"/>
  <c r="AD28" i="1" s="1"/>
  <c r="W28" i="1"/>
  <c r="Y28" i="1" s="1"/>
  <c r="AR27" i="1"/>
  <c r="AL27" i="1"/>
  <c r="AN27" i="1" s="1"/>
  <c r="AG27" i="1"/>
  <c r="AI27" i="1" s="1"/>
  <c r="AB27" i="1"/>
  <c r="AD27" i="1" s="1"/>
  <c r="W27" i="1"/>
  <c r="Y27" i="1" s="1"/>
  <c r="AR26" i="1"/>
  <c r="AL26" i="1"/>
  <c r="AN26" i="1" s="1"/>
  <c r="AG26" i="1"/>
  <c r="AI26" i="1" s="1"/>
  <c r="AB26" i="1"/>
  <c r="AD26" i="1" s="1"/>
  <c r="W26" i="1"/>
  <c r="Y26" i="1" s="1"/>
  <c r="AR25" i="1"/>
  <c r="AL25" i="1"/>
  <c r="AN25" i="1" s="1"/>
  <c r="AG25" i="1"/>
  <c r="AI25" i="1" s="1"/>
  <c r="AB25" i="1"/>
  <c r="AD25" i="1" s="1"/>
  <c r="W25" i="1"/>
  <c r="Y25" i="1" s="1"/>
  <c r="AR24" i="1"/>
  <c r="AL24" i="1"/>
  <c r="AN24" i="1" s="1"/>
  <c r="AG24" i="1"/>
  <c r="AI24" i="1" s="1"/>
  <c r="AB24" i="1"/>
  <c r="AD24" i="1" s="1"/>
  <c r="W24" i="1"/>
  <c r="Y24" i="1" s="1"/>
  <c r="AR23" i="1"/>
  <c r="AL23" i="1"/>
  <c r="AN23" i="1" s="1"/>
  <c r="AG23" i="1"/>
  <c r="AI23" i="1" s="1"/>
  <c r="AB23" i="1"/>
  <c r="AD23" i="1" s="1"/>
  <c r="W23" i="1"/>
  <c r="Y23" i="1" s="1"/>
  <c r="P23" i="1"/>
  <c r="AQ23" i="1" s="1"/>
  <c r="AR22" i="1"/>
  <c r="AL22" i="1"/>
  <c r="AN22" i="1" s="1"/>
  <c r="AG22" i="1"/>
  <c r="AI22" i="1" s="1"/>
  <c r="AB22" i="1"/>
  <c r="AD22" i="1" s="1"/>
  <c r="W22" i="1"/>
  <c r="Y22" i="1" s="1"/>
  <c r="P22" i="1"/>
  <c r="AQ22" i="1" s="1"/>
  <c r="AR21" i="1"/>
  <c r="AL21" i="1"/>
  <c r="AN21" i="1" s="1"/>
  <c r="AG21" i="1"/>
  <c r="AI21" i="1" s="1"/>
  <c r="AB21" i="1"/>
  <c r="AD21" i="1" s="1"/>
  <c r="W21" i="1"/>
  <c r="Y21" i="1" s="1"/>
  <c r="P21" i="1"/>
  <c r="AQ21" i="1" s="1"/>
  <c r="AR20" i="1"/>
  <c r="AL20" i="1"/>
  <c r="AN20" i="1" s="1"/>
  <c r="AG20" i="1"/>
  <c r="AI20" i="1" s="1"/>
  <c r="AB20" i="1"/>
  <c r="AD20" i="1" s="1"/>
  <c r="W20" i="1"/>
  <c r="Y20" i="1" s="1"/>
  <c r="P20" i="1"/>
  <c r="AQ20" i="1" s="1"/>
  <c r="AR19" i="1"/>
  <c r="AL19" i="1"/>
  <c r="AN19" i="1" s="1"/>
  <c r="AG19" i="1"/>
  <c r="AI19" i="1" s="1"/>
  <c r="AB19" i="1"/>
  <c r="AD19" i="1" s="1"/>
  <c r="W19" i="1"/>
  <c r="Y19" i="1" s="1"/>
  <c r="P19" i="1"/>
  <c r="AQ19" i="1" s="1"/>
  <c r="AR18" i="1"/>
  <c r="AL18" i="1"/>
  <c r="AN18" i="1" s="1"/>
  <c r="AG18" i="1"/>
  <c r="AI18" i="1" s="1"/>
  <c r="AB18" i="1"/>
  <c r="AD18" i="1" s="1"/>
  <c r="W18" i="1"/>
  <c r="Y18" i="1" s="1"/>
  <c r="P18" i="1"/>
  <c r="AQ18" i="1" s="1"/>
  <c r="AR17" i="1"/>
  <c r="AL17" i="1"/>
  <c r="AN17" i="1" s="1"/>
  <c r="AG17" i="1"/>
  <c r="AI17" i="1" s="1"/>
  <c r="AB17" i="1"/>
  <c r="AD17" i="1" s="1"/>
  <c r="W17" i="1"/>
  <c r="Y17" i="1" s="1"/>
  <c r="P17" i="1"/>
  <c r="AQ17" i="1" s="1"/>
  <c r="AR16" i="1"/>
  <c r="AL16" i="1"/>
  <c r="AN16" i="1" s="1"/>
  <c r="AG16" i="1"/>
  <c r="AI16" i="1" s="1"/>
  <c r="AB16" i="1"/>
  <c r="AD16" i="1" s="1"/>
  <c r="W16" i="1"/>
  <c r="Y16" i="1" s="1"/>
  <c r="P16" i="1"/>
  <c r="AQ16" i="1" s="1"/>
  <c r="AS18" i="1" l="1"/>
  <c r="AS22" i="1"/>
  <c r="AS26" i="1"/>
  <c r="AS30" i="1"/>
  <c r="AS17" i="1"/>
  <c r="AS21" i="1"/>
  <c r="AS25" i="1"/>
  <c r="AS29" i="1"/>
  <c r="AS16" i="1"/>
  <c r="AS20" i="1"/>
  <c r="AS24" i="1"/>
  <c r="AS28" i="1"/>
  <c r="AS19" i="1"/>
  <c r="AS23" i="1"/>
  <c r="AS27" i="1"/>
  <c r="AD31" i="1"/>
  <c r="AD36" i="1" s="1"/>
  <c r="AI31" i="1"/>
  <c r="AI36" i="1" s="1"/>
  <c r="Y31" i="1"/>
  <c r="Y36" i="1" s="1"/>
  <c r="AN31" i="1"/>
  <c r="AN36" i="1" s="1"/>
  <c r="AS31" i="1" l="1"/>
  <c r="AS36" i="1" s="1"/>
</calcChain>
</file>

<file path=xl/sharedStrings.xml><?xml version="1.0" encoding="utf-8"?>
<sst xmlns="http://schemas.openxmlformats.org/spreadsheetml/2006/main" count="297" uniqueCount="150">
  <si>
    <t>Código Formato: PLE-PIN-F017
Versión: 4
Vigencia desde: 26 de enero de 2021
Caso HOLA: 151110</t>
  </si>
  <si>
    <t>VIGENCIA DE LA PLANEACIÓN 2022</t>
  </si>
  <si>
    <t>PROCESOS ASOCIADOS</t>
  </si>
  <si>
    <t>Gestión Pública Territorial Local
Gestión Corporativa Institucional
Inspección, Vigilancia y Control</t>
  </si>
  <si>
    <t>CONTROL DE CAMBIOS</t>
  </si>
  <si>
    <t>VERSIÓN</t>
  </si>
  <si>
    <t>FECHA</t>
  </si>
  <si>
    <t>DESCRIPCIÓN DE LA MODIFICACIÓN</t>
  </si>
  <si>
    <r>
      <t xml:space="preserve">Publicación del plan de gestión aprobado. Caso HOLA: </t>
    </r>
    <r>
      <rPr>
        <b/>
        <sz val="11"/>
        <color rgb="FFFF0000"/>
        <rFont val="Calibri Light"/>
        <family val="2"/>
      </rPr>
      <t>XXX</t>
    </r>
  </si>
  <si>
    <t>PLAN ESTRATÉGICO INSTITUCIONAL</t>
  </si>
  <si>
    <t>PROCESO</t>
  </si>
  <si>
    <t>META</t>
  </si>
  <si>
    <t>INDICADOR</t>
  </si>
  <si>
    <t>RESULTADO</t>
  </si>
  <si>
    <t>SEGUIMIENTO PLANES DE GESTIÓN DEL PROCESO</t>
  </si>
  <si>
    <t>SEGUIMIENTO PLAN DE GESTIÓN DEL PROCESO</t>
  </si>
  <si>
    <t>SEGUIMIENTO PLAN GESTIÓN DEL PROCESO</t>
  </si>
  <si>
    <t xml:space="preserve">I TRIMESTRE </t>
  </si>
  <si>
    <t xml:space="preserve">II TRIMESTRE </t>
  </si>
  <si>
    <t xml:space="preserve">III TRIMESTRE </t>
  </si>
  <si>
    <t xml:space="preserve">IV TRIMESTRE </t>
  </si>
  <si>
    <t>EVALUACIÓN FINAL PLAN DE GESTIÓN</t>
  </si>
  <si>
    <t>No OE</t>
  </si>
  <si>
    <t>OBJETIVO ESTRATÉGICO</t>
  </si>
  <si>
    <t>No. Meta</t>
  </si>
  <si>
    <t>META PLAN DE GESTIÓN VIGENCIA</t>
  </si>
  <si>
    <t>TIPO DE META</t>
  </si>
  <si>
    <t>NOMBRE DEL INDICADOR</t>
  </si>
  <si>
    <t>FORMULA INDICADOR</t>
  </si>
  <si>
    <t>LÍNEA BASE</t>
  </si>
  <si>
    <t>TIPO DE PROGRAMACIÓN</t>
  </si>
  <si>
    <t>UNIDAD DE MEDIDA</t>
  </si>
  <si>
    <t>I TRIMESTRE</t>
  </si>
  <si>
    <t>II TRIMESTRE</t>
  </si>
  <si>
    <t>III TRIMESTRE</t>
  </si>
  <si>
    <t>IV TRIMESTRE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</si>
  <si>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</si>
  <si>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</si>
  <si>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</si>
  <si>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</si>
  <si>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</si>
  <si>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</si>
  <si>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</si>
  <si>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</si>
  <si>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</si>
  <si>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</si>
  <si>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>MEDIO DE VERIFICACIÓN</t>
  </si>
  <si>
    <t>SUMATORIA DE LO EJECUTADO EN CADA TRIMESTRE</t>
  </si>
  <si>
    <t>RESULTADO NUMÉRICO DE LA MEDICIÓN ANUAL</t>
  </si>
  <si>
    <t>ANÁLISIS DE RESULTADO</t>
  </si>
  <si>
    <t>Realizar acciones enfocadas al fortalecimiento de la gobernabilidad democrática local.</t>
  </si>
  <si>
    <t>Gestión Pública Territorial Local</t>
  </si>
  <si>
    <t>Retadora (Mejora)</t>
  </si>
  <si>
    <t>Avance cuplimiento metas Plan de Desarrollo Local (metas entregadas).</t>
  </si>
  <si>
    <t>% Avance metas Plan de Desarrollo Local acumulado al periodo evaluado  (-)  % Avance acumulado m etas entregadas Plan de Desarrollo Local al 31 de diciembre de 2021. (metas entregadas)</t>
  </si>
  <si>
    <t>xxx % (resultado de cada Alcaldía Local al 31 de diciembre de 2021</t>
  </si>
  <si>
    <t>Creciente</t>
  </si>
  <si>
    <t>Porcentaje</t>
  </si>
  <si>
    <t xml:space="preserve">Efectividad </t>
  </si>
  <si>
    <t>Reporte trimestral de avance del Plan de Desarrollo Local - PDL</t>
  </si>
  <si>
    <t>MUSI</t>
  </si>
  <si>
    <t>Alcaldía Local - Área de Gestión del Desarrollo, Adminsitrativa y Financiera</t>
  </si>
  <si>
    <t>Matriz MUSI</t>
  </si>
  <si>
    <t>Dirección para la Gestión del Desarrollo Local</t>
  </si>
  <si>
    <t>Gestión Corporativa Institucional</t>
  </si>
  <si>
    <r>
      <t xml:space="preserve">Girar mínimo el </t>
    </r>
    <r>
      <rPr>
        <b/>
        <sz val="11"/>
        <color theme="1"/>
        <rFont val="Calibri Light"/>
        <family val="2"/>
      </rPr>
      <t>68%</t>
    </r>
    <r>
      <rPr>
        <sz val="11"/>
        <color theme="1"/>
        <rFont val="Calibri Light"/>
        <family val="2"/>
      </rPr>
      <t xml:space="preserve"> del presupuesto comprometido constituido como obligaciones por pagar de la vigencia 2021.</t>
    </r>
  </si>
  <si>
    <t>Porcentaje de giros acumulados de obligaciones por pagar de la vigencia 2021</t>
  </si>
  <si>
    <t>(Giros acumulados/Presupuesto comprometido constituido como obligaciones por pagar de la vigencia 2021)*100</t>
  </si>
  <si>
    <t xml:space="preserve">Eficacia </t>
  </si>
  <si>
    <t>Reporte seguimiento mensual consolidado</t>
  </si>
  <si>
    <t>BOGDATA</t>
  </si>
  <si>
    <t>Informe de ejecución presupuestal de obligaciones por pagar</t>
  </si>
  <si>
    <t>Porcentaje de giros acumulados de obligaciones por pagar de la vigencia 2020 y anteriores</t>
  </si>
  <si>
    <t>(Giros acumulados/Presupuesto comprometido constituido como obligaciones por pagar de la vigencia 2020 y anteriores)*100</t>
  </si>
  <si>
    <t>Porcentaje de compromiso del presupuesto de inversión directa de la vigencia 2021</t>
  </si>
  <si>
    <t>(Valor de RP de inversión directa de la vigencia  / Valor total del presupuesto de inversión directa de la Vigencia)*100</t>
  </si>
  <si>
    <t>Reporte de ejecución presupuestal BOGDATA</t>
  </si>
  <si>
    <t>Porcentaje de giros acumulados</t>
  </si>
  <si>
    <t>(Giros acumulados de inversión directa/Presupuesto disponible de inversión directa de la vigencia)*100</t>
  </si>
  <si>
    <t xml:space="preserve">Gestión </t>
  </si>
  <si>
    <t>Porcentaje de contratos registrados en SIPSE Local</t>
  </si>
  <si>
    <t>(Número de contratos registrados en SIPSE Local /Número de contratos publicados en la plataforma SECOP I y II)*100%</t>
  </si>
  <si>
    <t>Constante</t>
  </si>
  <si>
    <t>Reporte de seguimiento  consolidado</t>
  </si>
  <si>
    <t>SIPSE LOCAL y SECOP</t>
  </si>
  <si>
    <t>Reporte de seguimiento SIPSE Local y SECOP</t>
  </si>
  <si>
    <r>
      <t xml:space="preserve">Lograr que el </t>
    </r>
    <r>
      <rPr>
        <b/>
        <sz val="11"/>
        <color theme="1"/>
        <rFont val="Calibri Light"/>
        <family val="2"/>
      </rPr>
      <t>100%</t>
    </r>
    <r>
      <rPr>
        <sz val="11"/>
        <color theme="1"/>
        <rFont val="Calibri Light"/>
        <family val="2"/>
      </rPr>
      <t xml:space="preserve"> de los contratos celebrados se encuentren en estado ejecución dentro del sistema SIPSE Local. </t>
    </r>
  </si>
  <si>
    <t>Porcentaje de contratos en estado ejecución registrados en SIPSE Local</t>
  </si>
  <si>
    <t>(Número de contratos registrados en SIPSE Local en estado ejecución /Número total de contratos registrados en SECOP en estado En ejecucion o Firmado)*100%</t>
  </si>
  <si>
    <t>SIPSE LOCAL</t>
  </si>
  <si>
    <t>Reporte de SIPSE Local</t>
  </si>
  <si>
    <r>
      <t xml:space="preserve">Registrar y actualizar al </t>
    </r>
    <r>
      <rPr>
        <b/>
        <sz val="11"/>
        <color theme="1"/>
        <rFont val="Calibri Light"/>
        <family val="2"/>
      </rPr>
      <t>100%</t>
    </r>
    <r>
      <rPr>
        <sz val="11"/>
        <color theme="1"/>
        <rFont val="Calibri Light"/>
        <family val="2"/>
      </rPr>
      <t xml:space="preserve"> la información en los módulos y funcionalidades en producción de SIPSE Local de la vigencia (Módulo de proyectos-Banco de Iniciativas, Módulo de Contratación y Financiero).</t>
    </r>
  </si>
  <si>
    <t>Porcentaje de registro total de información de los proyectos de inversión local en SIPSE Local</t>
  </si>
  <si>
    <t>(Proyectos y contratos registrados con toda la información en SIPSE Local / Proyectos y contratos registrados y aprobados en aplicativos oficiales (SEGPLAN /BOGDATA/SECOP))*100%</t>
  </si>
  <si>
    <t>Reporte de seguimiento
consolidado</t>
  </si>
  <si>
    <t>Alcaldía Local</t>
  </si>
  <si>
    <t>Inspección, Vigilancia y Control</t>
  </si>
  <si>
    <t xml:space="preserve">Expedientes a cargo de las inspecciones de policía impulsados </t>
  </si>
  <si>
    <t xml:space="preserve">Número de expedientes a cargo de las inspecciones de policía impulsados </t>
  </si>
  <si>
    <t>Resultados a 31 de diciembre de 2021</t>
  </si>
  <si>
    <t>Suma</t>
  </si>
  <si>
    <t xml:space="preserve">Expedientes de actuaciones de policía </t>
  </si>
  <si>
    <t>Reporte de seguimiento de impulsos procesales</t>
  </si>
  <si>
    <t>Aplicativo ARCO</t>
  </si>
  <si>
    <t>Alcaldía Local - Área de Gestión Policiva</t>
  </si>
  <si>
    <t>Reporte de seguimiento del Aplicativo ARCO</t>
  </si>
  <si>
    <t>Dirección para la Gestión Policiva</t>
  </si>
  <si>
    <t>Fallos de fondo en primera instancia proferidos</t>
  </si>
  <si>
    <t>Número de Fallos de fondo en primera instancia proferidos</t>
  </si>
  <si>
    <t>Fallos de fondo</t>
  </si>
  <si>
    <t>Reporte de seguimiento de fallos de fondo de actuaciones de policía</t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</si>
  <si>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</si>
  <si>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</si>
  <si>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</si>
  <si>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</si>
  <si>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 I</t>
  </si>
  <si>
    <t>Reporte de seguimiento del Aplicativo Si Actúa I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</si>
  <si>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</si>
  <si>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</si>
  <si>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</si>
  <si>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Acciones de control u operativos en materia de  integridad del espacio publico.</t>
  </si>
  <si>
    <t>Número de Acciones de control u operativos en materia de  integridad del espacio publico.</t>
  </si>
  <si>
    <t xml:space="preserve">Acciones de control u operativos </t>
  </si>
  <si>
    <t>Acta de asistencia e informe del operativo</t>
  </si>
  <si>
    <t>Registros de operativos Alcaldía Local</t>
  </si>
  <si>
    <t>Acciones de control u operativos en materia actividad económica realizadas</t>
  </si>
  <si>
    <t>Número de Acciones de control u operativos en materia actividad económica realizadas</t>
  </si>
  <si>
    <t>Acciones de control u operativos en materia de obras y urbanismo realizadas</t>
  </si>
  <si>
    <t>Número de Acciones de control u operativos para el cumplimiento de los fallos de cerros orientales realizadas</t>
  </si>
  <si>
    <t>TOTAL METAS PROCESOS ALCALDÍA (80%)</t>
  </si>
  <si>
    <t>Fortalecer la gestión institucional aumentando las capacidades de la entidad para la planeación, seguimiento y ejecución de sus metas y recursos, y la gestión del talento humano.</t>
  </si>
  <si>
    <t>T1</t>
  </si>
  <si>
    <t>T2</t>
  </si>
  <si>
    <t>T3</t>
  </si>
  <si>
    <t>TOTAL METAS TRANSVERSALES (80%)</t>
  </si>
  <si>
    <t>TOTAL PLAN DE GESTIÓN (100%)</t>
  </si>
  <si>
    <t>METODO DE VERIFICACIÓN PARA EL SEGUIMIENTO</t>
  </si>
  <si>
    <r>
      <t>Girar mínimo el </t>
    </r>
    <r>
      <rPr>
        <b/>
        <sz val="11"/>
        <color theme="1"/>
        <rFont val="Calibri Light"/>
        <family val="2"/>
      </rPr>
      <t>65%</t>
    </r>
    <r>
      <rPr>
        <sz val="11"/>
        <color theme="1"/>
        <rFont val="Calibri Light"/>
        <family val="2"/>
      </rPr>
      <t xml:space="preserve"> del presupuesto comprometido constituido como obligaciones por pagar de la vigencia 2020 y anteriores.
</t>
    </r>
  </si>
  <si>
    <r>
      <t xml:space="preserve">Comprometer mínimo el </t>
    </r>
    <r>
      <rPr>
        <b/>
        <sz val="11"/>
        <color theme="1"/>
        <rFont val="Calibri Light"/>
        <family val="2"/>
      </rPr>
      <t>40%</t>
    </r>
    <r>
      <rPr>
        <sz val="11"/>
        <color theme="1"/>
        <rFont val="Calibri Light"/>
        <family val="2"/>
      </rPr>
      <t xml:space="preserve"> al 30 de junio y el </t>
    </r>
    <r>
      <rPr>
        <b/>
        <sz val="11"/>
        <color theme="1"/>
        <rFont val="Calibri Light"/>
        <family val="2"/>
      </rPr>
      <t>95</t>
    </r>
    <r>
      <rPr>
        <sz val="11"/>
        <color theme="1"/>
        <rFont val="Calibri Light"/>
        <family val="2"/>
      </rPr>
      <t>% al 31 de diciembre del presupuesto de inversión directa de la vigencia 2022.</t>
    </r>
  </si>
  <si>
    <r>
      <t xml:space="preserve">Girar mínimo el </t>
    </r>
    <r>
      <rPr>
        <b/>
        <sz val="11"/>
        <color rgb="FF000000"/>
        <rFont val="Calibri Light"/>
        <family val="2"/>
      </rPr>
      <t>45%</t>
    </r>
    <r>
      <rPr>
        <sz val="11"/>
        <color rgb="FF000000"/>
        <rFont val="Calibri Light"/>
        <family val="2"/>
      </rPr>
      <t> del presupuesto total  disponible de inversión directa de la vigencia.</t>
    </r>
  </si>
  <si>
    <t>FORMULACIÓN Y SEGUIMIENTO PLANES DE GESTIÓN NIVEL LOCAL
ALCALDÍA LOCAL DE SANTA FE</t>
  </si>
  <si>
    <r>
      <t xml:space="preserve">Aumentar </t>
    </r>
    <r>
      <rPr>
        <b/>
        <sz val="11"/>
        <rFont val="Calibri Light"/>
        <family val="2"/>
      </rPr>
      <t xml:space="preserve">20 </t>
    </r>
    <r>
      <rPr>
        <sz val="11"/>
        <rFont val="Calibri Light"/>
        <family val="2"/>
      </rPr>
      <t>puntos porcentuales el avance de las metas del Plan de Desarrollo Local acumuladas al 30 de septiembre de 2022, con respecto al avance a 31 de diciembre de 2021 (metas entregadas).</t>
    </r>
  </si>
  <si>
    <r>
      <t xml:space="preserve">Registrar en el sistema SIPSE Local, el </t>
    </r>
    <r>
      <rPr>
        <b/>
        <sz val="11"/>
        <color theme="1"/>
        <rFont val="Calibri Light"/>
        <family val="2"/>
      </rPr>
      <t>98%</t>
    </r>
    <r>
      <rPr>
        <sz val="11"/>
        <color theme="1"/>
        <rFont val="Calibri Light"/>
        <family val="2"/>
      </rPr>
      <t xml:space="preserve"> de los contratos publicados en la plataforma SECOP I y II de la vigencia. </t>
    </r>
  </si>
  <si>
    <r>
      <t xml:space="preserve">Realizar </t>
    </r>
    <r>
      <rPr>
        <b/>
        <sz val="11"/>
        <color theme="1"/>
        <rFont val="Calibri Light"/>
        <family val="2"/>
        <scheme val="major"/>
      </rPr>
      <t>14.400</t>
    </r>
    <r>
      <rPr>
        <sz val="11"/>
        <color theme="1"/>
        <rFont val="Calibri Light"/>
        <family val="2"/>
        <scheme val="major"/>
      </rPr>
      <t xml:space="preserve"> impulsos procesales (avocar, rechazar, enviar al competente y todo lo que derive del desarrollo de la actuación) sobre las actuaciones de policía que se encuentran a cargo de las inspecciones de policía</t>
    </r>
  </si>
  <si>
    <r>
      <t xml:space="preserve">Proferir </t>
    </r>
    <r>
      <rPr>
        <b/>
        <sz val="11"/>
        <color theme="1"/>
        <rFont val="Calibri Light"/>
        <family val="2"/>
        <scheme val="major"/>
      </rPr>
      <t>7.200</t>
    </r>
    <r>
      <rPr>
        <b/>
        <sz val="11"/>
        <color theme="1"/>
        <rFont val="Calibri Light"/>
        <family val="1"/>
        <scheme val="major"/>
      </rPr>
      <t xml:space="preserve"> </t>
    </r>
    <r>
      <rPr>
        <sz val="11"/>
        <color theme="1"/>
        <rFont val="Calibri Light"/>
        <family val="2"/>
        <scheme val="major"/>
      </rPr>
      <t xml:space="preserve"> fallos de fondo en primera instancia sobre las actuaciones de policía que se encuentran a cargo de las inspecciones de policía</t>
    </r>
  </si>
  <si>
    <r>
      <t xml:space="preserve">Terminar (archivar) </t>
    </r>
    <r>
      <rPr>
        <b/>
        <sz val="11"/>
        <color theme="1"/>
        <rFont val="Calibri Light"/>
        <family val="2"/>
        <scheme val="major"/>
      </rPr>
      <t xml:space="preserve">40 </t>
    </r>
    <r>
      <rPr>
        <sz val="11"/>
        <color indexed="8"/>
        <rFont val="Calibri Light"/>
        <family val="2"/>
      </rPr>
      <t>actuaciones administrativas activas</t>
    </r>
  </si>
  <si>
    <r>
      <t xml:space="preserve">Terminar </t>
    </r>
    <r>
      <rPr>
        <b/>
        <sz val="11"/>
        <color theme="1"/>
        <rFont val="Calibri Light"/>
        <family val="2"/>
        <scheme val="major"/>
      </rPr>
      <t>20</t>
    </r>
    <r>
      <rPr>
        <sz val="11"/>
        <color theme="1"/>
        <rFont val="Calibri Light"/>
        <family val="2"/>
        <scheme val="major"/>
      </rPr>
      <t xml:space="preserve"> </t>
    </r>
    <r>
      <rPr>
        <sz val="11"/>
        <color indexed="8"/>
        <rFont val="Calibri Light"/>
        <family val="2"/>
      </rPr>
      <t>actuaciones administrativas en primera instancia</t>
    </r>
  </si>
  <si>
    <r>
      <t xml:space="preserve">Realizar </t>
    </r>
    <r>
      <rPr>
        <b/>
        <sz val="11"/>
        <color theme="1"/>
        <rFont val="Calibri Light"/>
        <family val="1"/>
        <scheme val="major"/>
      </rPr>
      <t xml:space="preserve">60 </t>
    </r>
    <r>
      <rPr>
        <sz val="11"/>
        <color indexed="8"/>
        <rFont val="Calibri Light"/>
        <family val="2"/>
      </rPr>
      <t>operativos de inspección, vigilancia y control en materia de integridad del espacio público</t>
    </r>
  </si>
  <si>
    <r>
      <t xml:space="preserve">Realizar </t>
    </r>
    <r>
      <rPr>
        <b/>
        <sz val="11"/>
        <color theme="1"/>
        <rFont val="Calibri Light"/>
        <family val="2"/>
        <scheme val="major"/>
      </rPr>
      <t xml:space="preserve">120 </t>
    </r>
    <r>
      <rPr>
        <sz val="11"/>
        <color indexed="8"/>
        <rFont val="Calibri Light"/>
        <family val="2"/>
      </rPr>
      <t xml:space="preserve">operativos de inspección, vigilancia y control en materia de actividad económica </t>
    </r>
  </si>
  <si>
    <r>
      <t xml:space="preserve">Realizar </t>
    </r>
    <r>
      <rPr>
        <b/>
        <sz val="11"/>
        <color theme="1"/>
        <rFont val="Calibri Light"/>
        <family val="1"/>
        <scheme val="major"/>
      </rPr>
      <t>35</t>
    </r>
    <r>
      <rPr>
        <b/>
        <sz val="11"/>
        <color indexed="8"/>
        <rFont val="Calibri Light"/>
        <family val="2"/>
      </rPr>
      <t xml:space="preserve"> </t>
    </r>
    <r>
      <rPr>
        <sz val="11"/>
        <color indexed="8"/>
        <rFont val="Calibri Light"/>
        <family val="2"/>
      </rPr>
      <t>operativos de inspección, vigilancia y control para dar cumplimiento a los fallos de cerros orientales.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</si>
</sst>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000000"/>
      <name val="Calibri Light"/>
      <family val="2"/>
    </font>
    <font>
      <sz val="11"/>
      <color rgb="FF000000"/>
      <name val="Calibri Light"/>
      <family val="2"/>
    </font>
    <font>
      <sz val="11"/>
      <color theme="1"/>
      <name val="Calibri Light"/>
      <family val="2"/>
      <scheme val="major"/>
    </font>
    <font>
      <sz val="9"/>
      <color rgb="FF323130"/>
      <name val="Segoe UI"/>
      <family val="2"/>
    </font>
    <font>
      <b/>
      <sz val="11"/>
      <color rgb="FFFF0000"/>
      <name val="Calibri Light"/>
      <family val="2"/>
    </font>
    <font>
      <sz val="11"/>
      <name val="Calibri Light"/>
      <family val="2"/>
    </font>
    <font>
      <b/>
      <sz val="11"/>
      <name val="Calibri Light"/>
      <family val="2"/>
    </font>
    <font>
      <sz val="11"/>
      <color theme="1"/>
      <name val="Calibri Light"/>
      <family val="2"/>
    </font>
    <font>
      <b/>
      <sz val="11"/>
      <color theme="1"/>
      <name val="Calibri Light"/>
      <family val="2"/>
    </font>
    <font>
      <b/>
      <sz val="11"/>
      <color theme="1"/>
      <name val="Calibri Light"/>
      <family val="1"/>
      <scheme val="major"/>
    </font>
    <font>
      <sz val="11"/>
      <name val="Calibri Light"/>
      <family val="2"/>
      <scheme val="major"/>
    </font>
    <font>
      <b/>
      <sz val="11"/>
      <color indexed="8"/>
      <name val="Calibri Light"/>
      <family val="2"/>
    </font>
    <font>
      <sz val="11"/>
      <color indexed="8"/>
      <name val="Calibri Light"/>
      <family val="2"/>
    </font>
    <font>
      <sz val="11"/>
      <name val="Calibri"/>
      <family val="2"/>
      <scheme val="minor"/>
    </font>
    <font>
      <b/>
      <sz val="12"/>
      <color rgb="FF000000"/>
      <name val="Calibri Light"/>
      <family val="2"/>
    </font>
    <font>
      <sz val="11"/>
      <color rgb="FF0070C0"/>
      <name val="Calibri Light"/>
      <family val="2"/>
      <scheme val="major"/>
    </font>
    <font>
      <sz val="11"/>
      <color rgb="FF0070C0"/>
      <name val="Calibri Light"/>
      <family val="2"/>
    </font>
    <font>
      <sz val="11"/>
      <color theme="4"/>
      <name val="Calibri Light"/>
      <family val="2"/>
    </font>
    <font>
      <b/>
      <sz val="11"/>
      <color rgb="FF0070C0"/>
      <name val="Calibri Light"/>
      <family val="2"/>
    </font>
    <font>
      <b/>
      <sz val="12"/>
      <color rgb="FF0070C0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</font>
    <font>
      <b/>
      <sz val="14"/>
      <color rgb="FF000000"/>
      <name val="Calibri Light"/>
      <family val="2"/>
    </font>
    <font>
      <sz val="14"/>
      <color rgb="FF000000"/>
      <name val="Calibri Light"/>
      <family val="2"/>
    </font>
    <font>
      <b/>
      <sz val="11"/>
      <color theme="1"/>
      <name val="Calibri Light"/>
      <family val="2"/>
      <scheme val="major"/>
    </font>
  </fonts>
  <fills count="1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C1FFD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E699"/>
        <bgColor rgb="FF000000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255">
    <xf numFmtId="0" fontId="0" fillId="0" borderId="0" xfId="0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/>
    <xf numFmtId="0" fontId="3" fillId="4" borderId="12" xfId="0" applyFont="1" applyFill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24" xfId="0" applyFont="1" applyBorder="1" applyAlignment="1">
      <alignment wrapText="1"/>
    </xf>
    <xf numFmtId="0" fontId="5" fillId="0" borderId="0" xfId="0" applyFont="1" applyAlignment="1">
      <alignment horizontal="left" vertical="top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5" borderId="35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6" borderId="38" xfId="0" applyFont="1" applyFill="1" applyBorder="1" applyAlignment="1">
      <alignment horizontal="center" vertical="center" wrapText="1"/>
    </xf>
    <xf numFmtId="0" fontId="3" fillId="7" borderId="37" xfId="0" applyFont="1" applyFill="1" applyBorder="1" applyAlignment="1">
      <alignment horizontal="center" vertical="center" wrapText="1"/>
    </xf>
    <xf numFmtId="0" fontId="3" fillId="7" borderId="35" xfId="0" applyFont="1" applyFill="1" applyBorder="1" applyAlignment="1">
      <alignment horizontal="center" vertical="center" wrapText="1"/>
    </xf>
    <xf numFmtId="0" fontId="3" fillId="7" borderId="38" xfId="0" applyFont="1" applyFill="1" applyBorder="1" applyAlignment="1">
      <alignment horizontal="center" vertical="center" wrapText="1"/>
    </xf>
    <xf numFmtId="0" fontId="3" fillId="8" borderId="34" xfId="0" applyFont="1" applyFill="1" applyBorder="1" applyAlignment="1">
      <alignment horizontal="center" vertical="center" wrapText="1"/>
    </xf>
    <xf numFmtId="0" fontId="3" fillId="8" borderId="35" xfId="0" applyFont="1" applyFill="1" applyBorder="1" applyAlignment="1">
      <alignment horizontal="center" vertical="center" wrapText="1"/>
    </xf>
    <xf numFmtId="0" fontId="3" fillId="8" borderId="38" xfId="0" applyFont="1" applyFill="1" applyBorder="1" applyAlignment="1">
      <alignment horizontal="center" vertical="center" wrapText="1"/>
    </xf>
    <xf numFmtId="0" fontId="3" fillId="9" borderId="34" xfId="0" applyFont="1" applyFill="1" applyBorder="1" applyAlignment="1">
      <alignment horizontal="center" vertical="center" wrapText="1"/>
    </xf>
    <xf numFmtId="0" fontId="3" fillId="9" borderId="35" xfId="0" applyFont="1" applyFill="1" applyBorder="1" applyAlignment="1">
      <alignment horizontal="center" vertical="center" wrapText="1"/>
    </xf>
    <xf numFmtId="0" fontId="3" fillId="9" borderId="38" xfId="0" applyFont="1" applyFill="1" applyBorder="1" applyAlignment="1">
      <alignment horizontal="center" vertical="center" wrapText="1"/>
    </xf>
    <xf numFmtId="0" fontId="3" fillId="10" borderId="37" xfId="0" applyFont="1" applyFill="1" applyBorder="1" applyAlignment="1">
      <alignment horizontal="center" vertical="center" wrapText="1"/>
    </xf>
    <xf numFmtId="0" fontId="3" fillId="10" borderId="35" xfId="0" applyFont="1" applyFill="1" applyBorder="1" applyAlignment="1">
      <alignment horizontal="center" vertical="center" wrapText="1"/>
    </xf>
    <xf numFmtId="0" fontId="3" fillId="10" borderId="38" xfId="0" applyFont="1" applyFill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left" vertical="center" wrapText="1"/>
    </xf>
    <xf numFmtId="9" fontId="4" fillId="0" borderId="31" xfId="0" applyNumberFormat="1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8" fillId="11" borderId="12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top" wrapText="1"/>
    </xf>
    <xf numFmtId="10" fontId="4" fillId="0" borderId="12" xfId="0" applyNumberFormat="1" applyFont="1" applyBorder="1" applyAlignment="1">
      <alignment horizontal="center" vertical="center" wrapText="1"/>
    </xf>
    <xf numFmtId="9" fontId="4" fillId="0" borderId="12" xfId="0" applyNumberFormat="1" applyFont="1" applyBorder="1" applyAlignment="1">
      <alignment horizontal="center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9" fontId="4" fillId="0" borderId="8" xfId="0" applyNumberFormat="1" applyFont="1" applyBorder="1" applyAlignment="1">
      <alignment horizontal="center" vertical="center" wrapText="1"/>
    </xf>
    <xf numFmtId="9" fontId="4" fillId="0" borderId="31" xfId="1" applyFont="1" applyBorder="1" applyAlignment="1">
      <alignment horizontal="center" vertical="center" wrapText="1"/>
    </xf>
    <xf numFmtId="9" fontId="3" fillId="0" borderId="31" xfId="0" applyNumberFormat="1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9" fontId="3" fillId="0" borderId="40" xfId="0" applyNumberFormat="1" applyFont="1" applyBorder="1" applyAlignment="1">
      <alignment horizontal="center" vertical="center" wrapText="1"/>
    </xf>
    <xf numFmtId="9" fontId="3" fillId="0" borderId="31" xfId="1" applyFont="1" applyBorder="1" applyAlignment="1">
      <alignment horizontal="center" vertical="center" wrapText="1"/>
    </xf>
    <xf numFmtId="0" fontId="4" fillId="0" borderId="24" xfId="0" applyFont="1" applyBorder="1" applyAlignment="1">
      <alignment horizontal="left" vertical="top" wrapText="1"/>
    </xf>
    <xf numFmtId="0" fontId="4" fillId="0" borderId="43" xfId="0" applyFont="1" applyBorder="1" applyAlignment="1">
      <alignment horizontal="center" vertical="center" wrapText="1"/>
    </xf>
    <xf numFmtId="9" fontId="4" fillId="0" borderId="12" xfId="1" applyFont="1" applyBorder="1" applyAlignment="1">
      <alignment horizontal="center" vertical="center" wrapText="1"/>
    </xf>
    <xf numFmtId="0" fontId="10" fillId="12" borderId="12" xfId="0" applyFont="1" applyFill="1" applyBorder="1" applyAlignment="1" applyProtection="1">
      <alignment horizontal="left" vertical="center" wrapText="1"/>
      <protection hidden="1"/>
    </xf>
    <xf numFmtId="0" fontId="10" fillId="0" borderId="12" xfId="0" applyFont="1" applyBorder="1" applyAlignment="1" applyProtection="1">
      <alignment horizontal="left" vertical="center" wrapText="1"/>
      <protection hidden="1"/>
    </xf>
    <xf numFmtId="9" fontId="10" fillId="0" borderId="12" xfId="0" applyNumberFormat="1" applyFont="1" applyBorder="1" applyAlignment="1" applyProtection="1">
      <alignment horizontal="center" vertical="center" wrapText="1"/>
      <protection hidden="1"/>
    </xf>
    <xf numFmtId="0" fontId="10" fillId="0" borderId="12" xfId="0" applyFont="1" applyBorder="1" applyAlignment="1" applyProtection="1">
      <alignment horizontal="center" vertical="center" wrapText="1"/>
      <protection hidden="1"/>
    </xf>
    <xf numFmtId="9" fontId="10" fillId="0" borderId="12" xfId="0" applyNumberFormat="1" applyFont="1" applyBorder="1" applyAlignment="1">
      <alignment horizontal="center" vertical="center" wrapText="1"/>
    </xf>
    <xf numFmtId="9" fontId="10" fillId="0" borderId="12" xfId="1" applyFont="1" applyBorder="1" applyAlignment="1">
      <alignment horizontal="center" vertical="center" wrapText="1"/>
    </xf>
    <xf numFmtId="0" fontId="10" fillId="0" borderId="41" xfId="0" applyFont="1" applyBorder="1" applyAlignment="1" applyProtection="1">
      <alignment horizontal="left" vertical="center" wrapText="1"/>
      <protection hidden="1"/>
    </xf>
    <xf numFmtId="0" fontId="10" fillId="0" borderId="11" xfId="0" applyFont="1" applyBorder="1" applyAlignment="1" applyProtection="1">
      <alignment horizontal="left" vertical="center" wrapText="1"/>
      <protection hidden="1"/>
    </xf>
    <xf numFmtId="0" fontId="4" fillId="0" borderId="41" xfId="0" applyFont="1" applyBorder="1" applyAlignment="1">
      <alignment horizontal="center" vertical="center" wrapText="1"/>
    </xf>
    <xf numFmtId="10" fontId="10" fillId="0" borderId="12" xfId="0" applyNumberFormat="1" applyFont="1" applyBorder="1" applyAlignment="1" applyProtection="1">
      <alignment horizontal="center" vertical="center" wrapText="1"/>
      <protection hidden="1"/>
    </xf>
    <xf numFmtId="0" fontId="4" fillId="12" borderId="12" xfId="0" applyFont="1" applyFill="1" applyBorder="1" applyAlignment="1">
      <alignment horizontal="left" vertical="center" wrapText="1"/>
    </xf>
    <xf numFmtId="0" fontId="8" fillId="0" borderId="12" xfId="0" applyFont="1" applyBorder="1" applyAlignment="1" applyProtection="1">
      <alignment horizontal="left" vertical="center" wrapText="1"/>
      <protection hidden="1"/>
    </xf>
    <xf numFmtId="0" fontId="8" fillId="0" borderId="11" xfId="0" applyFont="1" applyBorder="1" applyAlignment="1" applyProtection="1">
      <alignment horizontal="left" vertical="center" wrapText="1"/>
      <protection hidden="1"/>
    </xf>
    <xf numFmtId="0" fontId="5" fillId="13" borderId="12" xfId="0" applyFont="1" applyFill="1" applyBorder="1" applyAlignment="1" applyProtection="1">
      <alignment horizontal="left" vertical="center" wrapText="1"/>
      <protection hidden="1"/>
    </xf>
    <xf numFmtId="0" fontId="5" fillId="0" borderId="12" xfId="0" applyFont="1" applyBorder="1" applyAlignment="1" applyProtection="1">
      <alignment horizontal="left" vertical="center" wrapText="1"/>
      <protection hidden="1"/>
    </xf>
    <xf numFmtId="0" fontId="5" fillId="0" borderId="12" xfId="0" applyFont="1" applyBorder="1" applyAlignment="1" applyProtection="1">
      <alignment horizontal="center" vertical="center" wrapText="1"/>
      <protection hidden="1"/>
    </xf>
    <xf numFmtId="0" fontId="5" fillId="0" borderId="41" xfId="0" applyFont="1" applyBorder="1" applyAlignment="1" applyProtection="1">
      <alignment horizontal="left" vertical="center" wrapText="1"/>
      <protection hidden="1"/>
    </xf>
    <xf numFmtId="0" fontId="13" fillId="0" borderId="11" xfId="0" applyFont="1" applyBorder="1" applyAlignment="1" applyProtection="1">
      <alignment horizontal="left" vertical="center" wrapText="1"/>
      <protection hidden="1"/>
    </xf>
    <xf numFmtId="0" fontId="5" fillId="0" borderId="41" xfId="0" applyFont="1" applyBorder="1" applyAlignment="1">
      <alignment horizontal="left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1" fontId="4" fillId="0" borderId="12" xfId="0" applyNumberFormat="1" applyFont="1" applyBorder="1" applyAlignment="1">
      <alignment horizontal="center" vertical="center" wrapText="1"/>
    </xf>
    <xf numFmtId="1" fontId="3" fillId="0" borderId="40" xfId="1" applyNumberFormat="1" applyFont="1" applyBorder="1" applyAlignment="1">
      <alignment horizontal="center" vertical="center" wrapText="1"/>
    </xf>
    <xf numFmtId="1" fontId="3" fillId="0" borderId="31" xfId="1" applyNumberFormat="1" applyFont="1" applyBorder="1" applyAlignment="1">
      <alignment horizontal="center" vertical="center" wrapText="1"/>
    </xf>
    <xf numFmtId="0" fontId="16" fillId="0" borderId="11" xfId="2" applyFont="1" applyFill="1" applyBorder="1" applyAlignment="1" applyProtection="1">
      <alignment horizontal="left" vertical="center" wrapText="1"/>
      <protection hidden="1"/>
    </xf>
    <xf numFmtId="9" fontId="17" fillId="4" borderId="49" xfId="0" applyNumberFormat="1" applyFont="1" applyFill="1" applyBorder="1" applyAlignment="1">
      <alignment horizontal="center" wrapText="1"/>
    </xf>
    <xf numFmtId="0" fontId="17" fillId="4" borderId="50" xfId="0" applyFont="1" applyFill="1" applyBorder="1" applyAlignment="1">
      <alignment vertical="center" wrapText="1"/>
    </xf>
    <xf numFmtId="0" fontId="17" fillId="0" borderId="24" xfId="0" applyFont="1" applyBorder="1" applyAlignment="1">
      <alignment wrapText="1"/>
    </xf>
    <xf numFmtId="0" fontId="18" fillId="0" borderId="0" xfId="0" applyFont="1" applyAlignment="1">
      <alignment wrapText="1"/>
    </xf>
    <xf numFmtId="0" fontId="19" fillId="0" borderId="31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center" vertical="center" wrapText="1"/>
    </xf>
    <xf numFmtId="0" fontId="19" fillId="0" borderId="5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19" fillId="0" borderId="32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center" vertical="center" wrapText="1"/>
    </xf>
    <xf numFmtId="9" fontId="21" fillId="0" borderId="51" xfId="0" applyNumberFormat="1" applyFont="1" applyBorder="1" applyAlignment="1">
      <alignment horizontal="center" vertical="center"/>
    </xf>
    <xf numFmtId="0" fontId="19" fillId="0" borderId="52" xfId="0" applyFont="1" applyBorder="1" applyAlignment="1">
      <alignment horizontal="center" vertical="center" wrapText="1"/>
    </xf>
    <xf numFmtId="0" fontId="21" fillId="0" borderId="53" xfId="0" applyFont="1" applyBorder="1" applyAlignment="1">
      <alignment horizontal="center" vertical="center" wrapText="1"/>
    </xf>
    <xf numFmtId="0" fontId="21" fillId="0" borderId="51" xfId="0" applyFont="1" applyBorder="1" applyAlignment="1">
      <alignment horizontal="center" vertical="center" wrapText="1"/>
    </xf>
    <xf numFmtId="9" fontId="21" fillId="0" borderId="51" xfId="0" applyNumberFormat="1" applyFont="1" applyBorder="1" applyAlignment="1">
      <alignment horizontal="center" vertical="center" wrapText="1"/>
    </xf>
    <xf numFmtId="0" fontId="19" fillId="0" borderId="24" xfId="0" applyFont="1" applyBorder="1" applyAlignment="1">
      <alignment wrapText="1"/>
    </xf>
    <xf numFmtId="0" fontId="22" fillId="0" borderId="0" xfId="0" applyFont="1" applyAlignment="1">
      <alignment wrapText="1"/>
    </xf>
    <xf numFmtId="0" fontId="19" fillId="0" borderId="12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left" vertical="center" wrapText="1"/>
    </xf>
    <xf numFmtId="0" fontId="19" fillId="0" borderId="41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23" fillId="0" borderId="0" xfId="0" applyFont="1" applyAlignment="1">
      <alignment wrapText="1"/>
    </xf>
    <xf numFmtId="0" fontId="19" fillId="0" borderId="38" xfId="0" applyFont="1" applyBorder="1" applyAlignment="1">
      <alignment horizontal="left" vertical="center" wrapText="1"/>
    </xf>
    <xf numFmtId="9" fontId="24" fillId="4" borderId="49" xfId="0" applyNumberFormat="1" applyFont="1" applyFill="1" applyBorder="1" applyAlignment="1">
      <alignment horizontal="center" wrapText="1"/>
    </xf>
    <xf numFmtId="0" fontId="24" fillId="4" borderId="50" xfId="0" applyFont="1" applyFill="1" applyBorder="1" applyAlignment="1">
      <alignment vertical="center" wrapText="1"/>
    </xf>
    <xf numFmtId="0" fontId="24" fillId="0" borderId="24" xfId="0" applyFont="1" applyBorder="1" applyAlignment="1">
      <alignment wrapText="1"/>
    </xf>
    <xf numFmtId="9" fontId="25" fillId="14" borderId="45" xfId="1" applyFont="1" applyFill="1" applyBorder="1" applyAlignment="1">
      <alignment horizontal="center" vertical="center" wrapText="1"/>
    </xf>
    <xf numFmtId="0" fontId="25" fillId="14" borderId="39" xfId="0" applyFont="1" applyFill="1" applyBorder="1" applyAlignment="1">
      <alignment vertical="center" wrapText="1"/>
    </xf>
    <xf numFmtId="0" fontId="25" fillId="0" borderId="24" xfId="0" applyFont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2" fontId="4" fillId="0" borderId="0" xfId="0" applyNumberFormat="1" applyFont="1" applyAlignment="1">
      <alignment wrapText="1"/>
    </xf>
    <xf numFmtId="0" fontId="17" fillId="4" borderId="47" xfId="0" applyFont="1" applyFill="1" applyBorder="1" applyAlignment="1">
      <alignment wrapText="1"/>
    </xf>
    <xf numFmtId="0" fontId="17" fillId="4" borderId="45" xfId="0" applyFont="1" applyFill="1" applyBorder="1" applyAlignment="1">
      <alignment wrapText="1"/>
    </xf>
    <xf numFmtId="0" fontId="17" fillId="4" borderId="48" xfId="0" applyFont="1" applyFill="1" applyBorder="1" applyAlignment="1">
      <alignment wrapText="1"/>
    </xf>
    <xf numFmtId="0" fontId="25" fillId="0" borderId="13" xfId="0" applyFont="1" applyBorder="1" applyAlignment="1">
      <alignment wrapText="1"/>
    </xf>
    <xf numFmtId="0" fontId="25" fillId="0" borderId="17" xfId="0" applyFont="1" applyBorder="1" applyAlignment="1">
      <alignment wrapText="1"/>
    </xf>
    <xf numFmtId="0" fontId="25" fillId="0" borderId="19" xfId="0" applyFont="1" applyBorder="1" applyAlignment="1">
      <alignment wrapText="1"/>
    </xf>
    <xf numFmtId="0" fontId="24" fillId="4" borderId="47" xfId="0" applyFont="1" applyFill="1" applyBorder="1" applyAlignment="1">
      <alignment wrapText="1"/>
    </xf>
    <xf numFmtId="0" fontId="24" fillId="4" borderId="45" xfId="0" applyFont="1" applyFill="1" applyBorder="1" applyAlignment="1">
      <alignment wrapText="1"/>
    </xf>
    <xf numFmtId="0" fontId="24" fillId="4" borderId="48" xfId="0" applyFont="1" applyFill="1" applyBorder="1" applyAlignment="1">
      <alignment wrapText="1"/>
    </xf>
    <xf numFmtId="0" fontId="8" fillId="0" borderId="41" xfId="0" applyFont="1" applyBorder="1" applyAlignment="1" applyProtection="1">
      <alignment horizontal="left" vertical="center" wrapText="1"/>
      <protection hidden="1"/>
    </xf>
    <xf numFmtId="0" fontId="13" fillId="0" borderId="41" xfId="0" applyFont="1" applyBorder="1" applyAlignment="1" applyProtection="1">
      <alignment horizontal="left" vertical="center" wrapText="1"/>
      <protection hidden="1"/>
    </xf>
    <xf numFmtId="0" fontId="4" fillId="0" borderId="54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wrapText="1"/>
    </xf>
    <xf numFmtId="0" fontId="3" fillId="4" borderId="10" xfId="0" applyFont="1" applyFill="1" applyBorder="1" applyAlignment="1">
      <alignment horizontal="center" wrapText="1"/>
    </xf>
    <xf numFmtId="0" fontId="3" fillId="4" borderId="11" xfId="0" applyFont="1" applyFill="1" applyBorder="1" applyAlignment="1">
      <alignment horizontal="center" wrapText="1"/>
    </xf>
    <xf numFmtId="0" fontId="4" fillId="0" borderId="9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4" fillId="0" borderId="11" xfId="0" applyFont="1" applyBorder="1" applyAlignment="1">
      <alignment horizontal="left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25" xfId="0" applyFont="1" applyFill="1" applyBorder="1" applyAlignment="1">
      <alignment horizontal="center" vertical="center" wrapText="1"/>
    </xf>
    <xf numFmtId="0" fontId="3" fillId="5" borderId="26" xfId="0" applyFont="1" applyFill="1" applyBorder="1" applyAlignment="1">
      <alignment horizontal="center" vertical="center" wrapText="1"/>
    </xf>
    <xf numFmtId="0" fontId="3" fillId="5" borderId="31" xfId="0" applyFont="1" applyFill="1" applyBorder="1" applyAlignment="1">
      <alignment horizontal="center" vertical="center" wrapText="1"/>
    </xf>
    <xf numFmtId="0" fontId="3" fillId="5" borderId="32" xfId="0" applyFont="1" applyFill="1" applyBorder="1" applyAlignment="1">
      <alignment horizontal="center" vertical="center" wrapText="1"/>
    </xf>
    <xf numFmtId="0" fontId="3" fillId="8" borderId="29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8" borderId="28" xfId="0" applyFont="1" applyFill="1" applyBorder="1" applyAlignment="1">
      <alignment horizontal="center" vertical="center" wrapText="1"/>
    </xf>
    <xf numFmtId="0" fontId="3" fillId="8" borderId="30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8" borderId="33" xfId="0" applyFont="1" applyFill="1" applyBorder="1" applyAlignment="1">
      <alignment horizontal="center" vertical="center" wrapText="1"/>
    </xf>
    <xf numFmtId="0" fontId="3" fillId="9" borderId="29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9" borderId="28" xfId="0" applyFont="1" applyFill="1" applyBorder="1" applyAlignment="1">
      <alignment horizontal="center" vertical="center" wrapText="1"/>
    </xf>
    <xf numFmtId="0" fontId="3" fillId="9" borderId="30" xfId="0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3" fillId="9" borderId="33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3" fillId="10" borderId="29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3" fillId="10" borderId="28" xfId="0" applyFont="1" applyFill="1" applyBorder="1" applyAlignment="1">
      <alignment horizontal="center" vertical="center" wrapText="1"/>
    </xf>
    <xf numFmtId="0" fontId="3" fillId="10" borderId="30" xfId="0" applyFont="1" applyFill="1" applyBorder="1" applyAlignment="1">
      <alignment horizontal="center" vertical="center" wrapText="1"/>
    </xf>
    <xf numFmtId="0" fontId="3" fillId="10" borderId="7" xfId="0" applyFont="1" applyFill="1" applyBorder="1" applyAlignment="1">
      <alignment horizontal="center" vertical="center" wrapText="1"/>
    </xf>
    <xf numFmtId="0" fontId="3" fillId="10" borderId="33" xfId="0" applyFont="1" applyFill="1" applyBorder="1" applyAlignment="1">
      <alignment horizontal="center" vertical="center" wrapText="1"/>
    </xf>
    <xf numFmtId="0" fontId="17" fillId="4" borderId="44" xfId="0" applyFont="1" applyFill="1" applyBorder="1" applyAlignment="1">
      <alignment horizontal="center" vertical="center"/>
    </xf>
    <xf numFmtId="0" fontId="17" fillId="4" borderId="45" xfId="0" applyFont="1" applyFill="1" applyBorder="1" applyAlignment="1">
      <alignment horizontal="center" vertical="center"/>
    </xf>
    <xf numFmtId="0" fontId="17" fillId="4" borderId="46" xfId="0" applyFont="1" applyFill="1" applyBorder="1" applyAlignment="1">
      <alignment horizontal="center" vertical="center"/>
    </xf>
    <xf numFmtId="0" fontId="17" fillId="4" borderId="45" xfId="0" applyFont="1" applyFill="1" applyBorder="1" applyAlignment="1">
      <alignment horizontal="center" wrapText="1"/>
    </xf>
    <xf numFmtId="0" fontId="17" fillId="4" borderId="46" xfId="0" applyFont="1" applyFill="1" applyBorder="1" applyAlignment="1">
      <alignment horizontal="center" wrapText="1"/>
    </xf>
    <xf numFmtId="0" fontId="17" fillId="4" borderId="47" xfId="0" applyFont="1" applyFill="1" applyBorder="1" applyAlignment="1">
      <alignment horizontal="center" wrapText="1"/>
    </xf>
    <xf numFmtId="0" fontId="17" fillId="4" borderId="48" xfId="0" applyFont="1" applyFill="1" applyBorder="1" applyAlignment="1">
      <alignment horizontal="center" wrapText="1"/>
    </xf>
    <xf numFmtId="0" fontId="17" fillId="4" borderId="44" xfId="0" applyFont="1" applyFill="1" applyBorder="1" applyAlignment="1">
      <alignment horizontal="center" wrapText="1"/>
    </xf>
    <xf numFmtId="1" fontId="17" fillId="4" borderId="44" xfId="0" applyNumberFormat="1" applyFont="1" applyFill="1" applyBorder="1" applyAlignment="1">
      <alignment horizontal="center" wrapText="1"/>
    </xf>
    <xf numFmtId="1" fontId="17" fillId="4" borderId="46" xfId="0" applyNumberFormat="1" applyFont="1" applyFill="1" applyBorder="1" applyAlignment="1">
      <alignment horizont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30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33" xfId="0" applyFont="1" applyFill="1" applyBorder="1" applyAlignment="1">
      <alignment horizontal="center" vertical="center" wrapText="1"/>
    </xf>
    <xf numFmtId="0" fontId="3" fillId="7" borderId="20" xfId="0" applyFont="1" applyFill="1" applyBorder="1" applyAlignment="1">
      <alignment horizontal="center" vertical="center" wrapText="1"/>
    </xf>
    <xf numFmtId="0" fontId="3" fillId="7" borderId="21" xfId="0" applyFont="1" applyFill="1" applyBorder="1" applyAlignment="1">
      <alignment horizontal="center" vertical="center" wrapText="1"/>
    </xf>
    <xf numFmtId="0" fontId="3" fillId="8" borderId="22" xfId="0" applyFont="1" applyFill="1" applyBorder="1" applyAlignment="1">
      <alignment horizontal="center" vertical="center" wrapText="1"/>
    </xf>
    <xf numFmtId="0" fontId="3" fillId="8" borderId="20" xfId="0" applyFont="1" applyFill="1" applyBorder="1" applyAlignment="1">
      <alignment horizontal="center" vertical="center" wrapText="1"/>
    </xf>
    <xf numFmtId="0" fontId="3" fillId="8" borderId="21" xfId="0" applyFont="1" applyFill="1" applyBorder="1" applyAlignment="1">
      <alignment horizontal="center" vertical="center" wrapText="1"/>
    </xf>
    <xf numFmtId="0" fontId="3" fillId="9" borderId="20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10" borderId="23" xfId="0" applyFont="1" applyFill="1" applyBorder="1" applyAlignment="1">
      <alignment horizontal="center" vertical="center" wrapText="1"/>
    </xf>
    <xf numFmtId="0" fontId="3" fillId="10" borderId="20" xfId="0" applyFont="1" applyFill="1" applyBorder="1" applyAlignment="1">
      <alignment horizontal="center" vertical="center" wrapText="1"/>
    </xf>
    <xf numFmtId="0" fontId="3" fillId="10" borderId="21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28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7" borderId="33" xfId="0" applyFont="1" applyFill="1" applyBorder="1" applyAlignment="1">
      <alignment horizontal="center" vertical="center" wrapText="1"/>
    </xf>
    <xf numFmtId="0" fontId="25" fillId="14" borderId="44" xfId="0" applyFont="1" applyFill="1" applyBorder="1" applyAlignment="1">
      <alignment horizontal="center" vertical="center" wrapText="1"/>
    </xf>
    <xf numFmtId="0" fontId="25" fillId="14" borderId="46" xfId="0" applyFont="1" applyFill="1" applyBorder="1" applyAlignment="1">
      <alignment horizontal="center" vertical="center" wrapText="1"/>
    </xf>
    <xf numFmtId="0" fontId="24" fillId="4" borderId="44" xfId="0" applyFont="1" applyFill="1" applyBorder="1" applyAlignment="1">
      <alignment horizontal="center" vertical="center"/>
    </xf>
    <xf numFmtId="0" fontId="24" fillId="4" borderId="45" xfId="0" applyFont="1" applyFill="1" applyBorder="1" applyAlignment="1">
      <alignment horizontal="center" vertical="center"/>
    </xf>
    <xf numFmtId="0" fontId="24" fillId="4" borderId="46" xfId="0" applyFont="1" applyFill="1" applyBorder="1" applyAlignment="1">
      <alignment horizontal="center" vertical="center"/>
    </xf>
    <xf numFmtId="0" fontId="24" fillId="4" borderId="45" xfId="0" applyFont="1" applyFill="1" applyBorder="1" applyAlignment="1">
      <alignment horizontal="center" wrapText="1"/>
    </xf>
    <xf numFmtId="0" fontId="24" fillId="4" borderId="46" xfId="0" applyFont="1" applyFill="1" applyBorder="1" applyAlignment="1">
      <alignment horizontal="center" wrapText="1"/>
    </xf>
    <xf numFmtId="0" fontId="24" fillId="4" borderId="47" xfId="0" applyFont="1" applyFill="1" applyBorder="1" applyAlignment="1">
      <alignment horizontal="center" wrapText="1"/>
    </xf>
    <xf numFmtId="0" fontId="24" fillId="4" borderId="48" xfId="0" applyFont="1" applyFill="1" applyBorder="1" applyAlignment="1">
      <alignment horizontal="center" wrapText="1"/>
    </xf>
    <xf numFmtId="0" fontId="24" fillId="4" borderId="44" xfId="0" applyFont="1" applyFill="1" applyBorder="1" applyAlignment="1">
      <alignment horizontal="center" wrapText="1"/>
    </xf>
    <xf numFmtId="0" fontId="25" fillId="14" borderId="44" xfId="0" applyFont="1" applyFill="1" applyBorder="1" applyAlignment="1">
      <alignment horizontal="center" wrapText="1"/>
    </xf>
    <xf numFmtId="0" fontId="25" fillId="14" borderId="45" xfId="0" applyFont="1" applyFill="1" applyBorder="1" applyAlignment="1">
      <alignment horizontal="center" wrapText="1"/>
    </xf>
    <xf numFmtId="0" fontId="25" fillId="14" borderId="46" xfId="0" applyFont="1" applyFill="1" applyBorder="1" applyAlignment="1">
      <alignment horizontal="center" wrapText="1"/>
    </xf>
    <xf numFmtId="0" fontId="26" fillId="14" borderId="44" xfId="0" applyFont="1" applyFill="1" applyBorder="1" applyAlignment="1">
      <alignment horizontal="center" vertical="center" wrapText="1"/>
    </xf>
    <xf numFmtId="0" fontId="26" fillId="14" borderId="46" xfId="0" applyFont="1" applyFill="1" applyBorder="1" applyAlignment="1">
      <alignment horizontal="center" vertical="center" wrapText="1"/>
    </xf>
    <xf numFmtId="0" fontId="25" fillId="14" borderId="47" xfId="0" applyFont="1" applyFill="1" applyBorder="1" applyAlignment="1">
      <alignment horizontal="center" vertical="center" wrapText="1"/>
    </xf>
    <xf numFmtId="0" fontId="25" fillId="14" borderId="48" xfId="0" applyFont="1" applyFill="1" applyBorder="1" applyAlignment="1">
      <alignment horizontal="center" vertical="center" wrapText="1"/>
    </xf>
  </cellXfs>
  <cellStyles count="3">
    <cellStyle name="Incorrecto" xfId="2" builtinId="27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19051</xdr:rowOff>
    </xdr:from>
    <xdr:to>
      <xdr:col>1</xdr:col>
      <xdr:colOff>1419224</xdr:colOff>
      <xdr:row>1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BA562EF-D35C-4599-BE46-B4E6A0ACEBD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9051"/>
          <a:ext cx="1876423" cy="8953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AD645-1A1A-4E66-B519-F0A27F36BB34}">
  <dimension ref="A1:AW38"/>
  <sheetViews>
    <sheetView tabSelected="1" workbookViewId="0">
      <selection activeCell="A11" sqref="A11"/>
    </sheetView>
  </sheetViews>
  <sheetFormatPr baseColWidth="10" defaultColWidth="10.85546875" defaultRowHeight="15" x14ac:dyDescent="0.25"/>
  <cols>
    <col min="1" max="1" width="6.85546875" style="2" customWidth="1"/>
    <col min="2" max="2" width="32.140625" style="2" customWidth="1"/>
    <col min="3" max="3" width="13" style="2" customWidth="1"/>
    <col min="4" max="4" width="9.28515625" style="2" customWidth="1"/>
    <col min="5" max="5" width="51" style="2" customWidth="1"/>
    <col min="6" max="6" width="15.85546875" style="2" customWidth="1"/>
    <col min="7" max="7" width="20.28515625" style="2" customWidth="1"/>
    <col min="8" max="8" width="32.140625" style="2" customWidth="1"/>
    <col min="9" max="9" width="23.140625" style="2" customWidth="1"/>
    <col min="10" max="10" width="34.42578125" style="2" customWidth="1"/>
    <col min="11" max="11" width="18.7109375" style="2" customWidth="1"/>
    <col min="12" max="13" width="18.28515625" style="2" customWidth="1"/>
    <col min="14" max="14" width="16.140625" style="2" customWidth="1"/>
    <col min="15" max="15" width="15.140625" style="2" customWidth="1"/>
    <col min="16" max="16" width="19.7109375" style="2" customWidth="1"/>
    <col min="17" max="17" width="15.5703125" style="2" customWidth="1"/>
    <col min="18" max="18" width="21.85546875" style="2" customWidth="1"/>
    <col min="19" max="23" width="17.85546875" style="2" customWidth="1"/>
    <col min="24" max="24" width="24.5703125" style="2" customWidth="1"/>
    <col min="25" max="25" width="16.85546875" style="2" customWidth="1"/>
    <col min="26" max="26" width="14.42578125" style="2" customWidth="1"/>
    <col min="27" max="27" width="15.7109375" style="2" customWidth="1"/>
    <col min="28" max="28" width="12.140625" style="2" customWidth="1"/>
    <col min="29" max="29" width="15.7109375" style="2" customWidth="1"/>
    <col min="30" max="34" width="16.42578125" style="2" customWidth="1"/>
    <col min="35" max="35" width="15.85546875" style="2" customWidth="1"/>
    <col min="36" max="36" width="13.42578125" style="2" customWidth="1"/>
    <col min="37" max="37" width="17.7109375" style="2" customWidth="1"/>
    <col min="38" max="38" width="14.5703125" style="2" customWidth="1"/>
    <col min="39" max="39" width="16.42578125" style="2" customWidth="1"/>
    <col min="40" max="40" width="15.85546875" style="2" customWidth="1"/>
    <col min="41" max="41" width="13.42578125" style="2" customWidth="1"/>
    <col min="42" max="42" width="17.7109375" style="2" customWidth="1"/>
    <col min="43" max="43" width="16.5703125" style="2" customWidth="1"/>
    <col min="44" max="44" width="16.42578125" style="2" customWidth="1"/>
    <col min="45" max="45" width="15.7109375" style="2" customWidth="1"/>
    <col min="46" max="46" width="17" style="2" customWidth="1"/>
    <col min="47" max="47" width="17.5703125" style="2" customWidth="1"/>
    <col min="48" max="48" width="16.28515625" style="2" customWidth="1"/>
    <col min="49" max="16384" width="10.85546875" style="2"/>
  </cols>
  <sheetData>
    <row r="1" spans="1:49" ht="70.5" customHeight="1" x14ac:dyDescent="0.25">
      <c r="A1" s="126" t="s">
        <v>140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8"/>
      <c r="N1" s="129" t="s">
        <v>0</v>
      </c>
      <c r="O1" s="130"/>
      <c r="P1" s="130"/>
      <c r="Q1" s="130"/>
      <c r="R1" s="131"/>
      <c r="S1" s="135"/>
      <c r="T1" s="125"/>
      <c r="U1" s="125"/>
      <c r="V1" s="125"/>
      <c r="W1" s="1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</row>
    <row r="2" spans="1:49" s="3" customFormat="1" ht="23.45" customHeight="1" x14ac:dyDescent="0.25">
      <c r="A2" s="136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8"/>
      <c r="N2" s="132"/>
      <c r="O2" s="133"/>
      <c r="P2" s="133"/>
      <c r="Q2" s="133"/>
      <c r="R2" s="134"/>
      <c r="S2" s="135"/>
      <c r="T2" s="125"/>
      <c r="U2" s="125"/>
      <c r="V2" s="125"/>
      <c r="W2" s="1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</row>
    <row r="3" spans="1:49" ht="15" customHeight="1" x14ac:dyDescent="0.2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</row>
    <row r="4" spans="1:49" ht="15" customHeight="1" x14ac:dyDescent="0.25">
      <c r="A4" s="141" t="s">
        <v>1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</row>
    <row r="5" spans="1:49" ht="15.75" customHeight="1" x14ac:dyDescent="0.25">
      <c r="A5" s="1"/>
      <c r="B5" s="1"/>
      <c r="C5" s="1"/>
      <c r="D5" s="1"/>
      <c r="E5" s="5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1:49" ht="15" customHeight="1" x14ac:dyDescent="0.25">
      <c r="A6" s="143" t="s">
        <v>2</v>
      </c>
      <c r="B6" s="144"/>
      <c r="C6" s="149" t="s">
        <v>3</v>
      </c>
      <c r="D6" s="150"/>
      <c r="E6" s="151"/>
      <c r="F6" s="158" t="s">
        <v>4</v>
      </c>
      <c r="G6" s="159"/>
      <c r="H6" s="159"/>
      <c r="I6" s="159"/>
      <c r="J6" s="159"/>
      <c r="K6" s="159"/>
      <c r="L6" s="159"/>
      <c r="M6" s="160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</row>
    <row r="7" spans="1:49" ht="15" customHeight="1" x14ac:dyDescent="0.25">
      <c r="A7" s="145"/>
      <c r="B7" s="146"/>
      <c r="C7" s="152"/>
      <c r="D7" s="153"/>
      <c r="E7" s="154"/>
      <c r="F7" s="6" t="s">
        <v>5</v>
      </c>
      <c r="G7" s="6" t="s">
        <v>6</v>
      </c>
      <c r="H7" s="6"/>
      <c r="I7" s="161" t="s">
        <v>7</v>
      </c>
      <c r="J7" s="162"/>
      <c r="K7" s="162"/>
      <c r="L7" s="162"/>
      <c r="M7" s="163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</row>
    <row r="8" spans="1:49" ht="15" customHeight="1" x14ac:dyDescent="0.25">
      <c r="A8" s="145"/>
      <c r="B8" s="146"/>
      <c r="C8" s="152"/>
      <c r="D8" s="153"/>
      <c r="E8" s="154"/>
      <c r="F8" s="7">
        <v>1</v>
      </c>
      <c r="G8" s="7"/>
      <c r="H8" s="7"/>
      <c r="I8" s="164" t="s">
        <v>8</v>
      </c>
      <c r="J8" s="165"/>
      <c r="K8" s="165"/>
      <c r="L8" s="165"/>
      <c r="M8" s="166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</row>
    <row r="9" spans="1:49" ht="15" customHeight="1" x14ac:dyDescent="0.25">
      <c r="A9" s="145"/>
      <c r="B9" s="146"/>
      <c r="C9" s="152"/>
      <c r="D9" s="153"/>
      <c r="E9" s="154"/>
      <c r="F9" s="7"/>
      <c r="G9" s="7"/>
      <c r="H9" s="7"/>
      <c r="I9" s="196"/>
      <c r="J9" s="197"/>
      <c r="K9" s="197"/>
      <c r="L9" s="197"/>
      <c r="M9" s="198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</row>
    <row r="10" spans="1:49" ht="17.25" customHeight="1" x14ac:dyDescent="0.25">
      <c r="A10" s="147"/>
      <c r="B10" s="148"/>
      <c r="C10" s="155"/>
      <c r="D10" s="156"/>
      <c r="E10" s="157"/>
      <c r="F10" s="7"/>
      <c r="G10" s="7"/>
      <c r="H10" s="7"/>
      <c r="I10" s="196"/>
      <c r="J10" s="197"/>
      <c r="K10" s="197"/>
      <c r="L10" s="197"/>
      <c r="M10" s="198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</row>
    <row r="11" spans="1:49" ht="19.5" customHeight="1" thickBo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</row>
    <row r="12" spans="1:49" ht="15" customHeight="1" x14ac:dyDescent="0.25">
      <c r="A12" s="167" t="s">
        <v>9</v>
      </c>
      <c r="B12" s="168"/>
      <c r="C12" s="171" t="s">
        <v>10</v>
      </c>
      <c r="D12" s="174" t="s">
        <v>11</v>
      </c>
      <c r="E12" s="175"/>
      <c r="F12" s="168"/>
      <c r="G12" s="178" t="s">
        <v>12</v>
      </c>
      <c r="H12" s="178"/>
      <c r="I12" s="178"/>
      <c r="J12" s="178"/>
      <c r="K12" s="178"/>
      <c r="L12" s="178"/>
      <c r="M12" s="178"/>
      <c r="N12" s="178"/>
      <c r="O12" s="178"/>
      <c r="P12" s="178"/>
      <c r="Q12" s="179"/>
      <c r="R12" s="215" t="s">
        <v>13</v>
      </c>
      <c r="S12" s="216"/>
      <c r="T12" s="216"/>
      <c r="U12" s="216"/>
      <c r="V12" s="217"/>
      <c r="W12" s="224" t="s">
        <v>14</v>
      </c>
      <c r="X12" s="224"/>
      <c r="Y12" s="224"/>
      <c r="Z12" s="224"/>
      <c r="AA12" s="225"/>
      <c r="AB12" s="226" t="s">
        <v>15</v>
      </c>
      <c r="AC12" s="227"/>
      <c r="AD12" s="227"/>
      <c r="AE12" s="227"/>
      <c r="AF12" s="228"/>
      <c r="AG12" s="229" t="s">
        <v>15</v>
      </c>
      <c r="AH12" s="229"/>
      <c r="AI12" s="229"/>
      <c r="AJ12" s="229"/>
      <c r="AK12" s="230"/>
      <c r="AL12" s="227" t="s">
        <v>15</v>
      </c>
      <c r="AM12" s="227"/>
      <c r="AN12" s="227"/>
      <c r="AO12" s="227"/>
      <c r="AP12" s="228"/>
      <c r="AQ12" s="231" t="s">
        <v>16</v>
      </c>
      <c r="AR12" s="232"/>
      <c r="AS12" s="232"/>
      <c r="AT12" s="233"/>
      <c r="AU12" s="8"/>
    </row>
    <row r="13" spans="1:49" s="9" customFormat="1" x14ac:dyDescent="0.25">
      <c r="A13" s="169"/>
      <c r="B13" s="146"/>
      <c r="C13" s="172"/>
      <c r="D13" s="145"/>
      <c r="E13" s="176"/>
      <c r="F13" s="146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1"/>
      <c r="R13" s="218"/>
      <c r="S13" s="219"/>
      <c r="T13" s="219"/>
      <c r="U13" s="219"/>
      <c r="V13" s="220"/>
      <c r="W13" s="234" t="s">
        <v>17</v>
      </c>
      <c r="X13" s="234"/>
      <c r="Y13" s="234"/>
      <c r="Z13" s="234"/>
      <c r="AA13" s="235"/>
      <c r="AB13" s="184" t="s">
        <v>18</v>
      </c>
      <c r="AC13" s="185"/>
      <c r="AD13" s="185"/>
      <c r="AE13" s="185"/>
      <c r="AF13" s="186"/>
      <c r="AG13" s="190" t="s">
        <v>19</v>
      </c>
      <c r="AH13" s="191"/>
      <c r="AI13" s="191"/>
      <c r="AJ13" s="191"/>
      <c r="AK13" s="192"/>
      <c r="AL13" s="184" t="s">
        <v>20</v>
      </c>
      <c r="AM13" s="185"/>
      <c r="AN13" s="185"/>
      <c r="AO13" s="185"/>
      <c r="AP13" s="186"/>
      <c r="AQ13" s="199" t="s">
        <v>21</v>
      </c>
      <c r="AR13" s="200"/>
      <c r="AS13" s="200"/>
      <c r="AT13" s="201"/>
      <c r="AU13" s="8"/>
    </row>
    <row r="14" spans="1:49" s="9" customFormat="1" x14ac:dyDescent="0.25">
      <c r="A14" s="170"/>
      <c r="B14" s="148"/>
      <c r="C14" s="172"/>
      <c r="D14" s="147"/>
      <c r="E14" s="177"/>
      <c r="F14" s="148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3"/>
      <c r="R14" s="221"/>
      <c r="S14" s="222"/>
      <c r="T14" s="222"/>
      <c r="U14" s="222"/>
      <c r="V14" s="223"/>
      <c r="W14" s="236"/>
      <c r="X14" s="236"/>
      <c r="Y14" s="236"/>
      <c r="Z14" s="236"/>
      <c r="AA14" s="237"/>
      <c r="AB14" s="187"/>
      <c r="AC14" s="188"/>
      <c r="AD14" s="188"/>
      <c r="AE14" s="188"/>
      <c r="AF14" s="189"/>
      <c r="AG14" s="193"/>
      <c r="AH14" s="194"/>
      <c r="AI14" s="194"/>
      <c r="AJ14" s="194"/>
      <c r="AK14" s="195"/>
      <c r="AL14" s="187"/>
      <c r="AM14" s="188"/>
      <c r="AN14" s="188"/>
      <c r="AO14" s="188"/>
      <c r="AP14" s="189"/>
      <c r="AQ14" s="202"/>
      <c r="AR14" s="203"/>
      <c r="AS14" s="203"/>
      <c r="AT14" s="204"/>
      <c r="AU14" s="8"/>
    </row>
    <row r="15" spans="1:49" s="9" customFormat="1" ht="75.75" thickBot="1" x14ac:dyDescent="0.3">
      <c r="A15" s="10" t="s">
        <v>22</v>
      </c>
      <c r="B15" s="11" t="s">
        <v>23</v>
      </c>
      <c r="C15" s="173"/>
      <c r="D15" s="12" t="s">
        <v>24</v>
      </c>
      <c r="E15" s="11" t="s">
        <v>25</v>
      </c>
      <c r="F15" s="11" t="s">
        <v>26</v>
      </c>
      <c r="G15" s="13" t="s">
        <v>27</v>
      </c>
      <c r="H15" s="13" t="s">
        <v>28</v>
      </c>
      <c r="I15" s="13" t="s">
        <v>29</v>
      </c>
      <c r="J15" s="13" t="s">
        <v>30</v>
      </c>
      <c r="K15" s="13" t="s">
        <v>31</v>
      </c>
      <c r="L15" s="13" t="s">
        <v>32</v>
      </c>
      <c r="M15" s="13" t="s">
        <v>33</v>
      </c>
      <c r="N15" s="13" t="s">
        <v>34</v>
      </c>
      <c r="O15" s="13" t="s">
        <v>35</v>
      </c>
      <c r="P15" s="13" t="s">
        <v>36</v>
      </c>
      <c r="Q15" s="14" t="s">
        <v>37</v>
      </c>
      <c r="R15" s="15" t="s">
        <v>38</v>
      </c>
      <c r="S15" s="16" t="s">
        <v>39</v>
      </c>
      <c r="T15" s="16" t="s">
        <v>40</v>
      </c>
      <c r="U15" s="16" t="s">
        <v>41</v>
      </c>
      <c r="V15" s="17" t="s">
        <v>136</v>
      </c>
      <c r="W15" s="18" t="s">
        <v>42</v>
      </c>
      <c r="X15" s="19" t="s">
        <v>43</v>
      </c>
      <c r="Y15" s="19" t="s">
        <v>44</v>
      </c>
      <c r="Z15" s="19" t="s">
        <v>45</v>
      </c>
      <c r="AA15" s="20" t="s">
        <v>46</v>
      </c>
      <c r="AB15" s="21" t="s">
        <v>42</v>
      </c>
      <c r="AC15" s="22" t="s">
        <v>43</v>
      </c>
      <c r="AD15" s="22" t="s">
        <v>44</v>
      </c>
      <c r="AE15" s="22" t="s">
        <v>45</v>
      </c>
      <c r="AF15" s="23" t="s">
        <v>46</v>
      </c>
      <c r="AG15" s="24" t="s">
        <v>42</v>
      </c>
      <c r="AH15" s="25" t="s">
        <v>43</v>
      </c>
      <c r="AI15" s="25" t="s">
        <v>44</v>
      </c>
      <c r="AJ15" s="25" t="s">
        <v>45</v>
      </c>
      <c r="AK15" s="26" t="s">
        <v>46</v>
      </c>
      <c r="AL15" s="21" t="s">
        <v>42</v>
      </c>
      <c r="AM15" s="22" t="s">
        <v>43</v>
      </c>
      <c r="AN15" s="22" t="s">
        <v>44</v>
      </c>
      <c r="AO15" s="22" t="s">
        <v>45</v>
      </c>
      <c r="AP15" s="23" t="s">
        <v>46</v>
      </c>
      <c r="AQ15" s="27" t="s">
        <v>42</v>
      </c>
      <c r="AR15" s="28" t="s">
        <v>47</v>
      </c>
      <c r="AS15" s="28" t="s">
        <v>48</v>
      </c>
      <c r="AT15" s="29" t="s">
        <v>49</v>
      </c>
      <c r="AU15" s="8"/>
    </row>
    <row r="16" spans="1:49" s="9" customFormat="1" ht="99.75" customHeight="1" x14ac:dyDescent="0.25">
      <c r="A16" s="30">
        <v>4</v>
      </c>
      <c r="B16" s="31" t="s">
        <v>50</v>
      </c>
      <c r="C16" s="32" t="s">
        <v>51</v>
      </c>
      <c r="D16" s="33">
        <v>1</v>
      </c>
      <c r="E16" s="34" t="s">
        <v>141</v>
      </c>
      <c r="F16" s="35" t="s">
        <v>52</v>
      </c>
      <c r="G16" s="36" t="s">
        <v>53</v>
      </c>
      <c r="H16" s="37" t="s">
        <v>54</v>
      </c>
      <c r="I16" s="38" t="s">
        <v>55</v>
      </c>
      <c r="J16" s="33" t="s">
        <v>56</v>
      </c>
      <c r="K16" s="31" t="s">
        <v>57</v>
      </c>
      <c r="L16" s="51">
        <v>0</v>
      </c>
      <c r="M16" s="51">
        <v>0.05</v>
      </c>
      <c r="N16" s="51">
        <v>0.1</v>
      </c>
      <c r="O16" s="51">
        <v>0.2</v>
      </c>
      <c r="P16" s="51">
        <f t="shared" ref="P16:P23" si="0">+O16</f>
        <v>0.2</v>
      </c>
      <c r="Q16" s="40" t="s">
        <v>58</v>
      </c>
      <c r="R16" s="41" t="s">
        <v>59</v>
      </c>
      <c r="S16" s="36" t="s">
        <v>60</v>
      </c>
      <c r="T16" s="31" t="s">
        <v>61</v>
      </c>
      <c r="U16" s="122" t="s">
        <v>63</v>
      </c>
      <c r="V16" s="42" t="s">
        <v>62</v>
      </c>
      <c r="W16" s="43">
        <f t="shared" ref="W16:W30" si="1">+L16</f>
        <v>0</v>
      </c>
      <c r="X16" s="44"/>
      <c r="Y16" s="45">
        <f t="shared" ref="Y16:Y30" si="2">IFERROR((X16/W16),0)</f>
        <v>0</v>
      </c>
      <c r="Z16" s="33"/>
      <c r="AA16" s="46"/>
      <c r="AB16" s="43">
        <f t="shared" ref="AB16:AB30" si="3">+M16</f>
        <v>0.05</v>
      </c>
      <c r="AC16" s="44"/>
      <c r="AD16" s="45">
        <f t="shared" ref="AD16:AD30" si="4">IFERROR((AC16/AB16),0)</f>
        <v>0</v>
      </c>
      <c r="AE16" s="33"/>
      <c r="AF16" s="46"/>
      <c r="AG16" s="43">
        <f t="shared" ref="AG16:AG30" si="5">+N16</f>
        <v>0.1</v>
      </c>
      <c r="AH16" s="44"/>
      <c r="AI16" s="45">
        <f t="shared" ref="AI16:AI30" si="6">IFERROR((AH16/AG16),0)</f>
        <v>0</v>
      </c>
      <c r="AJ16" s="33"/>
      <c r="AK16" s="46"/>
      <c r="AL16" s="43">
        <f t="shared" ref="AL16:AL30" si="7">+O16</f>
        <v>0.2</v>
      </c>
      <c r="AM16" s="44"/>
      <c r="AN16" s="45">
        <f t="shared" ref="AN16:AN30" si="8">IFERROR((AM16/AL16),0)</f>
        <v>0</v>
      </c>
      <c r="AO16" s="33"/>
      <c r="AP16" s="46"/>
      <c r="AQ16" s="47">
        <f t="shared" ref="AQ16:AQ30" si="9">+P16</f>
        <v>0.2</v>
      </c>
      <c r="AR16" s="48">
        <f>+X16+AC16+AH16+AM16</f>
        <v>0</v>
      </c>
      <c r="AS16" s="45">
        <f>IFERROR((AR16/AQ16),0)</f>
        <v>0</v>
      </c>
      <c r="AT16" s="46"/>
      <c r="AU16" s="49"/>
    </row>
    <row r="17" spans="1:47" s="9" customFormat="1" ht="88.5" customHeight="1" x14ac:dyDescent="0.25">
      <c r="A17" s="50">
        <v>4</v>
      </c>
      <c r="B17" s="36" t="s">
        <v>50</v>
      </c>
      <c r="C17" s="51" t="s">
        <v>64</v>
      </c>
      <c r="D17" s="35">
        <v>2</v>
      </c>
      <c r="E17" s="52" t="s">
        <v>65</v>
      </c>
      <c r="F17" s="35" t="s">
        <v>52</v>
      </c>
      <c r="G17" s="53" t="s">
        <v>66</v>
      </c>
      <c r="H17" s="53" t="s">
        <v>67</v>
      </c>
      <c r="I17" s="54">
        <v>0.6</v>
      </c>
      <c r="J17" s="55" t="s">
        <v>56</v>
      </c>
      <c r="K17" s="31" t="s">
        <v>57</v>
      </c>
      <c r="L17" s="56">
        <v>0.12</v>
      </c>
      <c r="M17" s="56">
        <v>0.34</v>
      </c>
      <c r="N17" s="57">
        <v>0.51</v>
      </c>
      <c r="O17" s="57">
        <v>0.68</v>
      </c>
      <c r="P17" s="39">
        <f t="shared" si="0"/>
        <v>0.68</v>
      </c>
      <c r="Q17" s="58" t="s">
        <v>68</v>
      </c>
      <c r="R17" s="59" t="s">
        <v>69</v>
      </c>
      <c r="S17" s="53" t="s">
        <v>70</v>
      </c>
      <c r="T17" s="31" t="s">
        <v>61</v>
      </c>
      <c r="U17" s="123" t="s">
        <v>63</v>
      </c>
      <c r="V17" s="58" t="s">
        <v>71</v>
      </c>
      <c r="W17" s="43">
        <f t="shared" si="1"/>
        <v>0.12</v>
      </c>
      <c r="X17" s="51"/>
      <c r="Y17" s="45">
        <f t="shared" si="2"/>
        <v>0</v>
      </c>
      <c r="Z17" s="35"/>
      <c r="AA17" s="60"/>
      <c r="AB17" s="43">
        <f t="shared" si="3"/>
        <v>0.34</v>
      </c>
      <c r="AC17" s="51"/>
      <c r="AD17" s="45">
        <f t="shared" si="4"/>
        <v>0</v>
      </c>
      <c r="AE17" s="35"/>
      <c r="AF17" s="60"/>
      <c r="AG17" s="43">
        <f t="shared" si="5"/>
        <v>0.51</v>
      </c>
      <c r="AH17" s="51"/>
      <c r="AI17" s="45">
        <f t="shared" si="6"/>
        <v>0</v>
      </c>
      <c r="AJ17" s="35"/>
      <c r="AK17" s="60"/>
      <c r="AL17" s="43">
        <f t="shared" si="7"/>
        <v>0.68</v>
      </c>
      <c r="AM17" s="51"/>
      <c r="AN17" s="45">
        <f t="shared" si="8"/>
        <v>0</v>
      </c>
      <c r="AO17" s="35"/>
      <c r="AP17" s="60"/>
      <c r="AQ17" s="47">
        <f t="shared" si="9"/>
        <v>0.68</v>
      </c>
      <c r="AR17" s="48">
        <f t="shared" ref="AR17:AR30" si="10">+X17+AC17+AH17+AM17</f>
        <v>0</v>
      </c>
      <c r="AS17" s="45">
        <f t="shared" ref="AS17:AS30" si="11">IFERROR((AR17/AQ17),0)</f>
        <v>0</v>
      </c>
      <c r="AT17" s="60"/>
      <c r="AU17" s="49"/>
    </row>
    <row r="18" spans="1:47" s="9" customFormat="1" ht="126" customHeight="1" x14ac:dyDescent="0.25">
      <c r="A18" s="50">
        <v>4</v>
      </c>
      <c r="B18" s="36" t="s">
        <v>50</v>
      </c>
      <c r="C18" s="51" t="s">
        <v>64</v>
      </c>
      <c r="D18" s="35">
        <v>3</v>
      </c>
      <c r="E18" s="52" t="s">
        <v>137</v>
      </c>
      <c r="F18" s="35" t="s">
        <v>52</v>
      </c>
      <c r="G18" s="53" t="s">
        <v>72</v>
      </c>
      <c r="H18" s="53" t="s">
        <v>73</v>
      </c>
      <c r="I18" s="54">
        <v>0.6</v>
      </c>
      <c r="J18" s="55" t="s">
        <v>56</v>
      </c>
      <c r="K18" s="31" t="s">
        <v>57</v>
      </c>
      <c r="L18" s="51">
        <v>0.12</v>
      </c>
      <c r="M18" s="51">
        <v>0.3</v>
      </c>
      <c r="N18" s="51">
        <v>0.48</v>
      </c>
      <c r="O18" s="51">
        <v>0.65</v>
      </c>
      <c r="P18" s="51">
        <f t="shared" si="0"/>
        <v>0.65</v>
      </c>
      <c r="Q18" s="58" t="s">
        <v>68</v>
      </c>
      <c r="R18" s="59" t="s">
        <v>69</v>
      </c>
      <c r="S18" s="53" t="s">
        <v>70</v>
      </c>
      <c r="T18" s="31" t="s">
        <v>61</v>
      </c>
      <c r="U18" s="123" t="s">
        <v>63</v>
      </c>
      <c r="V18" s="58" t="s">
        <v>71</v>
      </c>
      <c r="W18" s="43">
        <f t="shared" si="1"/>
        <v>0.12</v>
      </c>
      <c r="X18" s="51"/>
      <c r="Y18" s="45">
        <f t="shared" si="2"/>
        <v>0</v>
      </c>
      <c r="Z18" s="35"/>
      <c r="AA18" s="60"/>
      <c r="AB18" s="43">
        <f t="shared" si="3"/>
        <v>0.3</v>
      </c>
      <c r="AC18" s="51"/>
      <c r="AD18" s="45">
        <f t="shared" si="4"/>
        <v>0</v>
      </c>
      <c r="AE18" s="35"/>
      <c r="AF18" s="60"/>
      <c r="AG18" s="43">
        <f t="shared" si="5"/>
        <v>0.48</v>
      </c>
      <c r="AH18" s="51"/>
      <c r="AI18" s="45">
        <f t="shared" si="6"/>
        <v>0</v>
      </c>
      <c r="AJ18" s="35"/>
      <c r="AK18" s="60"/>
      <c r="AL18" s="43">
        <f t="shared" si="7"/>
        <v>0.65</v>
      </c>
      <c r="AM18" s="51"/>
      <c r="AN18" s="45">
        <f t="shared" si="8"/>
        <v>0</v>
      </c>
      <c r="AO18" s="35"/>
      <c r="AP18" s="60"/>
      <c r="AQ18" s="47">
        <f t="shared" si="9"/>
        <v>0.65</v>
      </c>
      <c r="AR18" s="48">
        <f t="shared" si="10"/>
        <v>0</v>
      </c>
      <c r="AS18" s="45">
        <f t="shared" si="11"/>
        <v>0</v>
      </c>
      <c r="AT18" s="60"/>
      <c r="AU18" s="49"/>
    </row>
    <row r="19" spans="1:47" s="9" customFormat="1" ht="88.5" customHeight="1" x14ac:dyDescent="0.25">
      <c r="A19" s="50">
        <v>4</v>
      </c>
      <c r="B19" s="36" t="s">
        <v>50</v>
      </c>
      <c r="C19" s="51" t="s">
        <v>64</v>
      </c>
      <c r="D19" s="35">
        <v>4</v>
      </c>
      <c r="E19" s="52" t="s">
        <v>138</v>
      </c>
      <c r="F19" s="35" t="s">
        <v>52</v>
      </c>
      <c r="G19" s="53" t="s">
        <v>74</v>
      </c>
      <c r="H19" s="53" t="s">
        <v>75</v>
      </c>
      <c r="I19" s="61">
        <v>0.96489999999999998</v>
      </c>
      <c r="J19" s="55" t="s">
        <v>56</v>
      </c>
      <c r="K19" s="31" t="s">
        <v>57</v>
      </c>
      <c r="L19" s="51">
        <v>0.2</v>
      </c>
      <c r="M19" s="51">
        <v>0.4</v>
      </c>
      <c r="N19" s="51">
        <v>0.6</v>
      </c>
      <c r="O19" s="51">
        <v>0.95</v>
      </c>
      <c r="P19" s="51">
        <f t="shared" si="0"/>
        <v>0.95</v>
      </c>
      <c r="Q19" s="58" t="s">
        <v>68</v>
      </c>
      <c r="R19" s="59" t="s">
        <v>69</v>
      </c>
      <c r="S19" s="53" t="s">
        <v>70</v>
      </c>
      <c r="T19" s="31" t="s">
        <v>61</v>
      </c>
      <c r="U19" s="123" t="s">
        <v>63</v>
      </c>
      <c r="V19" s="58" t="s">
        <v>76</v>
      </c>
      <c r="W19" s="43">
        <f t="shared" si="1"/>
        <v>0.2</v>
      </c>
      <c r="X19" s="51"/>
      <c r="Y19" s="45">
        <f t="shared" si="2"/>
        <v>0</v>
      </c>
      <c r="Z19" s="35"/>
      <c r="AA19" s="60"/>
      <c r="AB19" s="43">
        <f t="shared" si="3"/>
        <v>0.4</v>
      </c>
      <c r="AC19" s="51"/>
      <c r="AD19" s="45">
        <f t="shared" si="4"/>
        <v>0</v>
      </c>
      <c r="AE19" s="35"/>
      <c r="AF19" s="60"/>
      <c r="AG19" s="43">
        <f t="shared" si="5"/>
        <v>0.6</v>
      </c>
      <c r="AH19" s="51"/>
      <c r="AI19" s="45">
        <f t="shared" si="6"/>
        <v>0</v>
      </c>
      <c r="AJ19" s="35"/>
      <c r="AK19" s="60"/>
      <c r="AL19" s="43">
        <f t="shared" si="7"/>
        <v>0.95</v>
      </c>
      <c r="AM19" s="51"/>
      <c r="AN19" s="45">
        <f t="shared" si="8"/>
        <v>0</v>
      </c>
      <c r="AO19" s="35"/>
      <c r="AP19" s="60"/>
      <c r="AQ19" s="47">
        <f t="shared" si="9"/>
        <v>0.95</v>
      </c>
      <c r="AR19" s="48">
        <f t="shared" si="10"/>
        <v>0</v>
      </c>
      <c r="AS19" s="45">
        <f t="shared" si="11"/>
        <v>0</v>
      </c>
      <c r="AT19" s="60"/>
      <c r="AU19" s="49"/>
    </row>
    <row r="20" spans="1:47" s="9" customFormat="1" ht="88.5" customHeight="1" x14ac:dyDescent="0.25">
      <c r="A20" s="50">
        <v>4</v>
      </c>
      <c r="B20" s="36" t="s">
        <v>50</v>
      </c>
      <c r="C20" s="51" t="s">
        <v>64</v>
      </c>
      <c r="D20" s="35">
        <v>5</v>
      </c>
      <c r="E20" s="62" t="s">
        <v>139</v>
      </c>
      <c r="F20" s="35" t="s">
        <v>52</v>
      </c>
      <c r="G20" s="36" t="s">
        <v>77</v>
      </c>
      <c r="H20" s="36" t="s">
        <v>78</v>
      </c>
      <c r="I20" s="39">
        <v>0.25</v>
      </c>
      <c r="J20" s="35" t="s">
        <v>56</v>
      </c>
      <c r="K20" s="31" t="s">
        <v>57</v>
      </c>
      <c r="L20" s="51">
        <v>0.08</v>
      </c>
      <c r="M20" s="51">
        <v>0.2</v>
      </c>
      <c r="N20" s="51">
        <v>0.3</v>
      </c>
      <c r="O20" s="51">
        <v>0.45</v>
      </c>
      <c r="P20" s="51">
        <f t="shared" si="0"/>
        <v>0.45</v>
      </c>
      <c r="Q20" s="40" t="s">
        <v>68</v>
      </c>
      <c r="R20" s="41" t="s">
        <v>69</v>
      </c>
      <c r="S20" s="53" t="s">
        <v>70</v>
      </c>
      <c r="T20" s="31" t="s">
        <v>61</v>
      </c>
      <c r="U20" s="123" t="s">
        <v>63</v>
      </c>
      <c r="V20" s="58" t="s">
        <v>76</v>
      </c>
      <c r="W20" s="43">
        <f t="shared" si="1"/>
        <v>0.08</v>
      </c>
      <c r="X20" s="51"/>
      <c r="Y20" s="45">
        <f t="shared" si="2"/>
        <v>0</v>
      </c>
      <c r="Z20" s="35"/>
      <c r="AA20" s="60"/>
      <c r="AB20" s="43">
        <f t="shared" si="3"/>
        <v>0.2</v>
      </c>
      <c r="AC20" s="51"/>
      <c r="AD20" s="45">
        <f t="shared" si="4"/>
        <v>0</v>
      </c>
      <c r="AE20" s="35"/>
      <c r="AF20" s="60"/>
      <c r="AG20" s="43">
        <f t="shared" si="5"/>
        <v>0.3</v>
      </c>
      <c r="AH20" s="51"/>
      <c r="AI20" s="45">
        <f t="shared" si="6"/>
        <v>0</v>
      </c>
      <c r="AJ20" s="35"/>
      <c r="AK20" s="60"/>
      <c r="AL20" s="43">
        <f t="shared" si="7"/>
        <v>0.45</v>
      </c>
      <c r="AM20" s="51"/>
      <c r="AN20" s="45">
        <f t="shared" si="8"/>
        <v>0</v>
      </c>
      <c r="AO20" s="35"/>
      <c r="AP20" s="60"/>
      <c r="AQ20" s="47">
        <f t="shared" si="9"/>
        <v>0.45</v>
      </c>
      <c r="AR20" s="48">
        <f t="shared" si="10"/>
        <v>0</v>
      </c>
      <c r="AS20" s="45">
        <f t="shared" si="11"/>
        <v>0</v>
      </c>
      <c r="AT20" s="60"/>
      <c r="AU20" s="49"/>
    </row>
    <row r="21" spans="1:47" s="9" customFormat="1" ht="88.5" customHeight="1" x14ac:dyDescent="0.25">
      <c r="A21" s="50">
        <v>4</v>
      </c>
      <c r="B21" s="36" t="s">
        <v>50</v>
      </c>
      <c r="C21" s="51" t="s">
        <v>64</v>
      </c>
      <c r="D21" s="35">
        <v>6</v>
      </c>
      <c r="E21" s="52" t="s">
        <v>142</v>
      </c>
      <c r="F21" s="55" t="s">
        <v>79</v>
      </c>
      <c r="G21" s="53" t="s">
        <v>80</v>
      </c>
      <c r="H21" s="53" t="s">
        <v>81</v>
      </c>
      <c r="I21" s="54">
        <v>0.95</v>
      </c>
      <c r="J21" s="55" t="s">
        <v>82</v>
      </c>
      <c r="K21" s="31" t="s">
        <v>57</v>
      </c>
      <c r="L21" s="51">
        <v>0.98</v>
      </c>
      <c r="M21" s="51">
        <v>0.98</v>
      </c>
      <c r="N21" s="51">
        <v>0.98</v>
      </c>
      <c r="O21" s="51">
        <v>0.98</v>
      </c>
      <c r="P21" s="51">
        <f t="shared" si="0"/>
        <v>0.98</v>
      </c>
      <c r="Q21" s="58" t="s">
        <v>68</v>
      </c>
      <c r="R21" s="59" t="s">
        <v>83</v>
      </c>
      <c r="S21" s="53" t="s">
        <v>84</v>
      </c>
      <c r="T21" s="31" t="s">
        <v>61</v>
      </c>
      <c r="U21" s="123" t="s">
        <v>63</v>
      </c>
      <c r="V21" s="120" t="s">
        <v>85</v>
      </c>
      <c r="W21" s="43">
        <f t="shared" si="1"/>
        <v>0.98</v>
      </c>
      <c r="X21" s="51"/>
      <c r="Y21" s="45">
        <f t="shared" si="2"/>
        <v>0</v>
      </c>
      <c r="Z21" s="35"/>
      <c r="AA21" s="60"/>
      <c r="AB21" s="43">
        <f t="shared" si="3"/>
        <v>0.98</v>
      </c>
      <c r="AC21" s="51"/>
      <c r="AD21" s="45">
        <f t="shared" si="4"/>
        <v>0</v>
      </c>
      <c r="AE21" s="35"/>
      <c r="AF21" s="60"/>
      <c r="AG21" s="43">
        <f t="shared" si="5"/>
        <v>0.98</v>
      </c>
      <c r="AH21" s="51"/>
      <c r="AI21" s="45">
        <f t="shared" si="6"/>
        <v>0</v>
      </c>
      <c r="AJ21" s="35"/>
      <c r="AK21" s="60"/>
      <c r="AL21" s="43">
        <f t="shared" si="7"/>
        <v>0.98</v>
      </c>
      <c r="AM21" s="51"/>
      <c r="AN21" s="45">
        <f t="shared" si="8"/>
        <v>0</v>
      </c>
      <c r="AO21" s="35"/>
      <c r="AP21" s="60"/>
      <c r="AQ21" s="47">
        <f t="shared" si="9"/>
        <v>0.98</v>
      </c>
      <c r="AR21" s="48">
        <f t="shared" si="10"/>
        <v>0</v>
      </c>
      <c r="AS21" s="45">
        <f t="shared" si="11"/>
        <v>0</v>
      </c>
      <c r="AT21" s="60"/>
      <c r="AU21" s="49"/>
    </row>
    <row r="22" spans="1:47" s="9" customFormat="1" ht="88.5" customHeight="1" x14ac:dyDescent="0.25">
      <c r="A22" s="50">
        <v>4</v>
      </c>
      <c r="B22" s="36" t="s">
        <v>50</v>
      </c>
      <c r="C22" s="51" t="s">
        <v>64</v>
      </c>
      <c r="D22" s="35">
        <v>7</v>
      </c>
      <c r="E22" s="52" t="s">
        <v>86</v>
      </c>
      <c r="F22" s="35" t="s">
        <v>52</v>
      </c>
      <c r="G22" s="53" t="s">
        <v>87</v>
      </c>
      <c r="H22" s="53" t="s">
        <v>88</v>
      </c>
      <c r="I22" s="54">
        <v>1</v>
      </c>
      <c r="J22" s="55" t="s">
        <v>82</v>
      </c>
      <c r="K22" s="31" t="s">
        <v>57</v>
      </c>
      <c r="L22" s="56">
        <v>1</v>
      </c>
      <c r="M22" s="56">
        <v>1</v>
      </c>
      <c r="N22" s="56">
        <v>1</v>
      </c>
      <c r="O22" s="56">
        <v>1</v>
      </c>
      <c r="P22" s="39">
        <f t="shared" si="0"/>
        <v>1</v>
      </c>
      <c r="Q22" s="58" t="s">
        <v>68</v>
      </c>
      <c r="R22" s="59" t="s">
        <v>83</v>
      </c>
      <c r="S22" s="63" t="s">
        <v>89</v>
      </c>
      <c r="T22" s="31" t="s">
        <v>61</v>
      </c>
      <c r="U22" s="123" t="s">
        <v>63</v>
      </c>
      <c r="V22" s="120" t="s">
        <v>90</v>
      </c>
      <c r="W22" s="43">
        <f t="shared" si="1"/>
        <v>1</v>
      </c>
      <c r="X22" s="51"/>
      <c r="Y22" s="45">
        <f t="shared" si="2"/>
        <v>0</v>
      </c>
      <c r="Z22" s="35"/>
      <c r="AA22" s="60"/>
      <c r="AB22" s="43">
        <f t="shared" si="3"/>
        <v>1</v>
      </c>
      <c r="AC22" s="51"/>
      <c r="AD22" s="45">
        <f t="shared" si="4"/>
        <v>0</v>
      </c>
      <c r="AE22" s="35"/>
      <c r="AF22" s="60"/>
      <c r="AG22" s="43">
        <f t="shared" si="5"/>
        <v>1</v>
      </c>
      <c r="AH22" s="51"/>
      <c r="AI22" s="45">
        <f t="shared" si="6"/>
        <v>0</v>
      </c>
      <c r="AJ22" s="35"/>
      <c r="AK22" s="60"/>
      <c r="AL22" s="43">
        <f t="shared" si="7"/>
        <v>1</v>
      </c>
      <c r="AM22" s="51"/>
      <c r="AN22" s="45">
        <f t="shared" si="8"/>
        <v>0</v>
      </c>
      <c r="AO22" s="35"/>
      <c r="AP22" s="60"/>
      <c r="AQ22" s="47">
        <f t="shared" si="9"/>
        <v>1</v>
      </c>
      <c r="AR22" s="48">
        <f t="shared" si="10"/>
        <v>0</v>
      </c>
      <c r="AS22" s="45">
        <f t="shared" si="11"/>
        <v>0</v>
      </c>
      <c r="AT22" s="60"/>
      <c r="AU22" s="49"/>
    </row>
    <row r="23" spans="1:47" s="9" customFormat="1" ht="88.5" customHeight="1" x14ac:dyDescent="0.25">
      <c r="A23" s="50">
        <v>4</v>
      </c>
      <c r="B23" s="36" t="s">
        <v>50</v>
      </c>
      <c r="C23" s="51" t="s">
        <v>64</v>
      </c>
      <c r="D23" s="35">
        <v>8</v>
      </c>
      <c r="E23" s="52" t="s">
        <v>91</v>
      </c>
      <c r="F23" s="35" t="s">
        <v>52</v>
      </c>
      <c r="G23" s="53" t="s">
        <v>92</v>
      </c>
      <c r="H23" s="53" t="s">
        <v>93</v>
      </c>
      <c r="I23" s="54">
        <v>0.95</v>
      </c>
      <c r="J23" s="55" t="s">
        <v>82</v>
      </c>
      <c r="K23" s="31" t="s">
        <v>57</v>
      </c>
      <c r="L23" s="56">
        <v>0.95</v>
      </c>
      <c r="M23" s="56">
        <v>1</v>
      </c>
      <c r="N23" s="56">
        <v>1</v>
      </c>
      <c r="O23" s="56">
        <v>1</v>
      </c>
      <c r="P23" s="39">
        <f t="shared" si="0"/>
        <v>1</v>
      </c>
      <c r="Q23" s="58" t="s">
        <v>68</v>
      </c>
      <c r="R23" s="64" t="s">
        <v>94</v>
      </c>
      <c r="S23" s="53" t="s">
        <v>89</v>
      </c>
      <c r="T23" s="31" t="s">
        <v>61</v>
      </c>
      <c r="U23" s="123" t="s">
        <v>95</v>
      </c>
      <c r="V23" s="120" t="s">
        <v>89</v>
      </c>
      <c r="W23" s="43">
        <f t="shared" si="1"/>
        <v>0.95</v>
      </c>
      <c r="X23" s="51"/>
      <c r="Y23" s="45">
        <f t="shared" si="2"/>
        <v>0</v>
      </c>
      <c r="Z23" s="35"/>
      <c r="AA23" s="60"/>
      <c r="AB23" s="43">
        <f t="shared" si="3"/>
        <v>1</v>
      </c>
      <c r="AC23" s="51"/>
      <c r="AD23" s="45">
        <f t="shared" si="4"/>
        <v>0</v>
      </c>
      <c r="AE23" s="35"/>
      <c r="AF23" s="60"/>
      <c r="AG23" s="43">
        <f t="shared" si="5"/>
        <v>1</v>
      </c>
      <c r="AH23" s="51"/>
      <c r="AI23" s="45">
        <f t="shared" si="6"/>
        <v>0</v>
      </c>
      <c r="AJ23" s="35"/>
      <c r="AK23" s="60"/>
      <c r="AL23" s="43">
        <f t="shared" si="7"/>
        <v>1</v>
      </c>
      <c r="AM23" s="51"/>
      <c r="AN23" s="45">
        <f t="shared" si="8"/>
        <v>0</v>
      </c>
      <c r="AO23" s="35"/>
      <c r="AP23" s="60"/>
      <c r="AQ23" s="47">
        <f t="shared" si="9"/>
        <v>1</v>
      </c>
      <c r="AR23" s="48">
        <f t="shared" si="10"/>
        <v>0</v>
      </c>
      <c r="AS23" s="45">
        <f t="shared" si="11"/>
        <v>0</v>
      </c>
      <c r="AT23" s="60"/>
      <c r="AU23" s="49"/>
    </row>
    <row r="24" spans="1:47" s="9" customFormat="1" ht="88.5" customHeight="1" x14ac:dyDescent="0.25">
      <c r="A24" s="50">
        <v>4</v>
      </c>
      <c r="B24" s="36" t="s">
        <v>50</v>
      </c>
      <c r="C24" s="35" t="s">
        <v>96</v>
      </c>
      <c r="D24" s="35">
        <v>9</v>
      </c>
      <c r="E24" s="65" t="s">
        <v>143</v>
      </c>
      <c r="F24" s="55" t="s">
        <v>79</v>
      </c>
      <c r="G24" s="66" t="s">
        <v>97</v>
      </c>
      <c r="H24" s="66" t="s">
        <v>98</v>
      </c>
      <c r="I24" s="35" t="s">
        <v>99</v>
      </c>
      <c r="J24" s="67" t="s">
        <v>100</v>
      </c>
      <c r="K24" s="66" t="s">
        <v>101</v>
      </c>
      <c r="L24" s="35">
        <v>3600</v>
      </c>
      <c r="M24" s="35">
        <v>3600</v>
      </c>
      <c r="N24" s="35">
        <v>3600</v>
      </c>
      <c r="O24" s="35">
        <v>3600</v>
      </c>
      <c r="P24" s="72">
        <f t="shared" ref="P24:P30" si="12">SUM(L24:O24)</f>
        <v>14400</v>
      </c>
      <c r="Q24" s="68" t="s">
        <v>68</v>
      </c>
      <c r="R24" s="69" t="s">
        <v>102</v>
      </c>
      <c r="S24" s="66" t="s">
        <v>103</v>
      </c>
      <c r="T24" s="66" t="s">
        <v>104</v>
      </c>
      <c r="U24" s="124" t="s">
        <v>106</v>
      </c>
      <c r="V24" s="121" t="s">
        <v>105</v>
      </c>
      <c r="W24" s="71">
        <f t="shared" si="1"/>
        <v>3600</v>
      </c>
      <c r="X24" s="72"/>
      <c r="Y24" s="45">
        <f t="shared" si="2"/>
        <v>0</v>
      </c>
      <c r="Z24" s="35"/>
      <c r="AA24" s="60"/>
      <c r="AB24" s="71">
        <f t="shared" si="3"/>
        <v>3600</v>
      </c>
      <c r="AC24" s="72"/>
      <c r="AD24" s="45">
        <f t="shared" si="4"/>
        <v>0</v>
      </c>
      <c r="AE24" s="35"/>
      <c r="AF24" s="60"/>
      <c r="AG24" s="71">
        <f t="shared" si="5"/>
        <v>3600</v>
      </c>
      <c r="AH24" s="72"/>
      <c r="AI24" s="45">
        <f t="shared" si="6"/>
        <v>0</v>
      </c>
      <c r="AJ24" s="35"/>
      <c r="AK24" s="60"/>
      <c r="AL24" s="71">
        <f t="shared" si="7"/>
        <v>3600</v>
      </c>
      <c r="AM24" s="72"/>
      <c r="AN24" s="45">
        <f t="shared" si="8"/>
        <v>0</v>
      </c>
      <c r="AO24" s="35"/>
      <c r="AP24" s="60"/>
      <c r="AQ24" s="73">
        <f t="shared" si="9"/>
        <v>14400</v>
      </c>
      <c r="AR24" s="74">
        <f t="shared" si="10"/>
        <v>0</v>
      </c>
      <c r="AS24" s="45">
        <f t="shared" si="11"/>
        <v>0</v>
      </c>
      <c r="AT24" s="60"/>
      <c r="AU24" s="49"/>
    </row>
    <row r="25" spans="1:47" s="9" customFormat="1" ht="88.5" customHeight="1" x14ac:dyDescent="0.25">
      <c r="A25" s="50">
        <v>4</v>
      </c>
      <c r="B25" s="36" t="s">
        <v>50</v>
      </c>
      <c r="C25" s="35" t="s">
        <v>96</v>
      </c>
      <c r="D25" s="35">
        <v>10</v>
      </c>
      <c r="E25" s="65" t="s">
        <v>144</v>
      </c>
      <c r="F25" s="35" t="s">
        <v>52</v>
      </c>
      <c r="G25" s="66" t="s">
        <v>107</v>
      </c>
      <c r="H25" s="66" t="s">
        <v>108</v>
      </c>
      <c r="I25" s="35" t="s">
        <v>99</v>
      </c>
      <c r="J25" s="67" t="s">
        <v>100</v>
      </c>
      <c r="K25" s="66" t="s">
        <v>109</v>
      </c>
      <c r="L25" s="35">
        <v>1800</v>
      </c>
      <c r="M25" s="35">
        <v>1800</v>
      </c>
      <c r="N25" s="35">
        <v>1800</v>
      </c>
      <c r="O25" s="35">
        <v>1800</v>
      </c>
      <c r="P25" s="72">
        <f t="shared" si="12"/>
        <v>7200</v>
      </c>
      <c r="Q25" s="68" t="s">
        <v>68</v>
      </c>
      <c r="R25" s="69" t="s">
        <v>110</v>
      </c>
      <c r="S25" s="66" t="s">
        <v>103</v>
      </c>
      <c r="T25" s="66" t="s">
        <v>104</v>
      </c>
      <c r="U25" s="124" t="s">
        <v>106</v>
      </c>
      <c r="V25" s="121" t="s">
        <v>105</v>
      </c>
      <c r="W25" s="71">
        <f t="shared" si="1"/>
        <v>1800</v>
      </c>
      <c r="X25" s="72"/>
      <c r="Y25" s="45">
        <f t="shared" si="2"/>
        <v>0</v>
      </c>
      <c r="Z25" s="35"/>
      <c r="AA25" s="60"/>
      <c r="AB25" s="71">
        <f t="shared" si="3"/>
        <v>1800</v>
      </c>
      <c r="AC25" s="72"/>
      <c r="AD25" s="45">
        <f t="shared" si="4"/>
        <v>0</v>
      </c>
      <c r="AE25" s="35"/>
      <c r="AF25" s="60"/>
      <c r="AG25" s="71">
        <f t="shared" si="5"/>
        <v>1800</v>
      </c>
      <c r="AH25" s="72"/>
      <c r="AI25" s="45">
        <f t="shared" si="6"/>
        <v>0</v>
      </c>
      <c r="AJ25" s="35"/>
      <c r="AK25" s="60"/>
      <c r="AL25" s="71">
        <f t="shared" si="7"/>
        <v>1800</v>
      </c>
      <c r="AM25" s="72"/>
      <c r="AN25" s="45">
        <f t="shared" si="8"/>
        <v>0</v>
      </c>
      <c r="AO25" s="35"/>
      <c r="AP25" s="60"/>
      <c r="AQ25" s="73">
        <f t="shared" si="9"/>
        <v>7200</v>
      </c>
      <c r="AR25" s="74">
        <f t="shared" si="10"/>
        <v>0</v>
      </c>
      <c r="AS25" s="45">
        <f t="shared" si="11"/>
        <v>0</v>
      </c>
      <c r="AT25" s="60"/>
      <c r="AU25" s="49"/>
    </row>
    <row r="26" spans="1:47" s="9" customFormat="1" ht="88.5" customHeight="1" x14ac:dyDescent="0.25">
      <c r="A26" s="50">
        <v>4</v>
      </c>
      <c r="B26" s="36" t="s">
        <v>50</v>
      </c>
      <c r="C26" s="35" t="s">
        <v>96</v>
      </c>
      <c r="D26" s="35">
        <v>11</v>
      </c>
      <c r="E26" s="65" t="s">
        <v>145</v>
      </c>
      <c r="F26" s="35" t="s">
        <v>52</v>
      </c>
      <c r="G26" s="66" t="s">
        <v>111</v>
      </c>
      <c r="H26" s="66" t="s">
        <v>112</v>
      </c>
      <c r="I26" s="35" t="s">
        <v>99</v>
      </c>
      <c r="J26" s="67" t="s">
        <v>100</v>
      </c>
      <c r="K26" s="66" t="s">
        <v>113</v>
      </c>
      <c r="L26" s="35">
        <v>6</v>
      </c>
      <c r="M26" s="35">
        <v>12</v>
      </c>
      <c r="N26" s="35">
        <v>14</v>
      </c>
      <c r="O26" s="35">
        <v>8</v>
      </c>
      <c r="P26" s="72">
        <f t="shared" si="12"/>
        <v>40</v>
      </c>
      <c r="Q26" s="68" t="s">
        <v>68</v>
      </c>
      <c r="R26" s="69" t="s">
        <v>114</v>
      </c>
      <c r="S26" s="66" t="s">
        <v>115</v>
      </c>
      <c r="T26" s="66" t="s">
        <v>104</v>
      </c>
      <c r="U26" s="124" t="s">
        <v>106</v>
      </c>
      <c r="V26" s="121" t="s">
        <v>116</v>
      </c>
      <c r="W26" s="71">
        <f t="shared" si="1"/>
        <v>6</v>
      </c>
      <c r="X26" s="72"/>
      <c r="Y26" s="45">
        <f t="shared" si="2"/>
        <v>0</v>
      </c>
      <c r="Z26" s="35"/>
      <c r="AA26" s="60"/>
      <c r="AB26" s="71">
        <f t="shared" si="3"/>
        <v>12</v>
      </c>
      <c r="AC26" s="72"/>
      <c r="AD26" s="45">
        <f t="shared" si="4"/>
        <v>0</v>
      </c>
      <c r="AE26" s="35"/>
      <c r="AF26" s="60"/>
      <c r="AG26" s="71">
        <f t="shared" si="5"/>
        <v>14</v>
      </c>
      <c r="AH26" s="72"/>
      <c r="AI26" s="45">
        <f t="shared" si="6"/>
        <v>0</v>
      </c>
      <c r="AJ26" s="35"/>
      <c r="AK26" s="60"/>
      <c r="AL26" s="71">
        <f t="shared" si="7"/>
        <v>8</v>
      </c>
      <c r="AM26" s="72"/>
      <c r="AN26" s="45">
        <f t="shared" si="8"/>
        <v>0</v>
      </c>
      <c r="AO26" s="35"/>
      <c r="AP26" s="60"/>
      <c r="AQ26" s="73">
        <f t="shared" si="9"/>
        <v>40</v>
      </c>
      <c r="AR26" s="74">
        <f t="shared" si="10"/>
        <v>0</v>
      </c>
      <c r="AS26" s="45">
        <f t="shared" si="11"/>
        <v>0</v>
      </c>
      <c r="AT26" s="60"/>
      <c r="AU26" s="49"/>
    </row>
    <row r="27" spans="1:47" s="9" customFormat="1" ht="88.5" customHeight="1" x14ac:dyDescent="0.25">
      <c r="A27" s="50">
        <v>4</v>
      </c>
      <c r="B27" s="36" t="s">
        <v>50</v>
      </c>
      <c r="C27" s="35" t="s">
        <v>96</v>
      </c>
      <c r="D27" s="35">
        <v>12</v>
      </c>
      <c r="E27" s="65" t="s">
        <v>146</v>
      </c>
      <c r="F27" s="55" t="s">
        <v>79</v>
      </c>
      <c r="G27" s="66" t="s">
        <v>117</v>
      </c>
      <c r="H27" s="66" t="s">
        <v>118</v>
      </c>
      <c r="I27" s="35" t="s">
        <v>99</v>
      </c>
      <c r="J27" s="67" t="s">
        <v>100</v>
      </c>
      <c r="K27" s="66" t="s">
        <v>119</v>
      </c>
      <c r="L27" s="35">
        <v>3</v>
      </c>
      <c r="M27" s="35">
        <v>6</v>
      </c>
      <c r="N27" s="35">
        <v>7</v>
      </c>
      <c r="O27" s="35">
        <v>4</v>
      </c>
      <c r="P27" s="72">
        <f t="shared" si="12"/>
        <v>20</v>
      </c>
      <c r="Q27" s="68" t="s">
        <v>68</v>
      </c>
      <c r="R27" s="69" t="s">
        <v>114</v>
      </c>
      <c r="S27" s="66" t="s">
        <v>115</v>
      </c>
      <c r="T27" s="66" t="s">
        <v>104</v>
      </c>
      <c r="U27" s="124" t="s">
        <v>106</v>
      </c>
      <c r="V27" s="121" t="s">
        <v>116</v>
      </c>
      <c r="W27" s="71">
        <f t="shared" si="1"/>
        <v>3</v>
      </c>
      <c r="X27" s="72"/>
      <c r="Y27" s="45">
        <f t="shared" si="2"/>
        <v>0</v>
      </c>
      <c r="Z27" s="35"/>
      <c r="AA27" s="60"/>
      <c r="AB27" s="71">
        <f t="shared" si="3"/>
        <v>6</v>
      </c>
      <c r="AC27" s="72"/>
      <c r="AD27" s="45">
        <f t="shared" si="4"/>
        <v>0</v>
      </c>
      <c r="AE27" s="35"/>
      <c r="AF27" s="60"/>
      <c r="AG27" s="71">
        <f t="shared" si="5"/>
        <v>7</v>
      </c>
      <c r="AH27" s="72"/>
      <c r="AI27" s="45">
        <f t="shared" si="6"/>
        <v>0</v>
      </c>
      <c r="AJ27" s="35"/>
      <c r="AK27" s="60"/>
      <c r="AL27" s="71">
        <f t="shared" si="7"/>
        <v>4</v>
      </c>
      <c r="AM27" s="72"/>
      <c r="AN27" s="45">
        <f t="shared" si="8"/>
        <v>0</v>
      </c>
      <c r="AO27" s="35"/>
      <c r="AP27" s="60"/>
      <c r="AQ27" s="73">
        <f t="shared" si="9"/>
        <v>20</v>
      </c>
      <c r="AR27" s="74">
        <f t="shared" si="10"/>
        <v>0</v>
      </c>
      <c r="AS27" s="45">
        <f t="shared" si="11"/>
        <v>0</v>
      </c>
      <c r="AT27" s="60"/>
      <c r="AU27" s="49"/>
    </row>
    <row r="28" spans="1:47" s="9" customFormat="1" ht="88.5" customHeight="1" x14ac:dyDescent="0.25">
      <c r="A28" s="50">
        <v>4</v>
      </c>
      <c r="B28" s="36" t="s">
        <v>50</v>
      </c>
      <c r="C28" s="35" t="s">
        <v>96</v>
      </c>
      <c r="D28" s="35">
        <v>13</v>
      </c>
      <c r="E28" s="65" t="s">
        <v>147</v>
      </c>
      <c r="F28" s="55" t="s">
        <v>79</v>
      </c>
      <c r="G28" s="66" t="s">
        <v>120</v>
      </c>
      <c r="H28" s="66" t="s">
        <v>121</v>
      </c>
      <c r="I28" s="35" t="s">
        <v>99</v>
      </c>
      <c r="J28" s="67" t="s">
        <v>100</v>
      </c>
      <c r="K28" s="66" t="s">
        <v>122</v>
      </c>
      <c r="L28" s="35">
        <v>15</v>
      </c>
      <c r="M28" s="35">
        <v>15</v>
      </c>
      <c r="N28" s="35">
        <v>15</v>
      </c>
      <c r="O28" s="35">
        <v>15</v>
      </c>
      <c r="P28" s="72">
        <f t="shared" si="12"/>
        <v>60</v>
      </c>
      <c r="Q28" s="68" t="s">
        <v>68</v>
      </c>
      <c r="R28" s="75" t="s">
        <v>123</v>
      </c>
      <c r="S28" s="66" t="s">
        <v>124</v>
      </c>
      <c r="T28" s="66" t="s">
        <v>104</v>
      </c>
      <c r="U28" s="124" t="s">
        <v>106</v>
      </c>
      <c r="V28" s="121" t="s">
        <v>123</v>
      </c>
      <c r="W28" s="71">
        <f t="shared" si="1"/>
        <v>15</v>
      </c>
      <c r="X28" s="72"/>
      <c r="Y28" s="45">
        <f t="shared" si="2"/>
        <v>0</v>
      </c>
      <c r="Z28" s="35"/>
      <c r="AA28" s="60"/>
      <c r="AB28" s="71">
        <f t="shared" si="3"/>
        <v>15</v>
      </c>
      <c r="AC28" s="72"/>
      <c r="AD28" s="45">
        <f t="shared" si="4"/>
        <v>0</v>
      </c>
      <c r="AE28" s="35"/>
      <c r="AF28" s="60"/>
      <c r="AG28" s="71">
        <f t="shared" si="5"/>
        <v>15</v>
      </c>
      <c r="AH28" s="72"/>
      <c r="AI28" s="45">
        <f t="shared" si="6"/>
        <v>0</v>
      </c>
      <c r="AJ28" s="35"/>
      <c r="AK28" s="60"/>
      <c r="AL28" s="71">
        <f t="shared" si="7"/>
        <v>15</v>
      </c>
      <c r="AM28" s="72"/>
      <c r="AN28" s="45">
        <f t="shared" si="8"/>
        <v>0</v>
      </c>
      <c r="AO28" s="35"/>
      <c r="AP28" s="60"/>
      <c r="AQ28" s="73">
        <f t="shared" si="9"/>
        <v>60</v>
      </c>
      <c r="AR28" s="74">
        <f t="shared" si="10"/>
        <v>0</v>
      </c>
      <c r="AS28" s="45">
        <f t="shared" si="11"/>
        <v>0</v>
      </c>
      <c r="AT28" s="60"/>
      <c r="AU28" s="49"/>
    </row>
    <row r="29" spans="1:47" s="9" customFormat="1" ht="88.5" customHeight="1" x14ac:dyDescent="0.25">
      <c r="A29" s="50">
        <v>4</v>
      </c>
      <c r="B29" s="36" t="s">
        <v>50</v>
      </c>
      <c r="C29" s="35" t="s">
        <v>96</v>
      </c>
      <c r="D29" s="35">
        <v>14</v>
      </c>
      <c r="E29" s="65" t="s">
        <v>148</v>
      </c>
      <c r="F29" s="55" t="s">
        <v>79</v>
      </c>
      <c r="G29" s="66" t="s">
        <v>125</v>
      </c>
      <c r="H29" s="66" t="s">
        <v>126</v>
      </c>
      <c r="I29" s="35" t="s">
        <v>99</v>
      </c>
      <c r="J29" s="67" t="s">
        <v>100</v>
      </c>
      <c r="K29" s="66" t="s">
        <v>122</v>
      </c>
      <c r="L29" s="35">
        <v>30</v>
      </c>
      <c r="M29" s="35">
        <v>30</v>
      </c>
      <c r="N29" s="35">
        <v>30</v>
      </c>
      <c r="O29" s="35">
        <v>30</v>
      </c>
      <c r="P29" s="72">
        <f t="shared" si="12"/>
        <v>120</v>
      </c>
      <c r="Q29" s="68" t="s">
        <v>68</v>
      </c>
      <c r="R29" s="75" t="s">
        <v>123</v>
      </c>
      <c r="S29" s="66" t="s">
        <v>124</v>
      </c>
      <c r="T29" s="66" t="s">
        <v>104</v>
      </c>
      <c r="U29" s="124" t="s">
        <v>106</v>
      </c>
      <c r="V29" s="121" t="s">
        <v>123</v>
      </c>
      <c r="W29" s="71">
        <f t="shared" si="1"/>
        <v>30</v>
      </c>
      <c r="X29" s="72"/>
      <c r="Y29" s="45">
        <f t="shared" si="2"/>
        <v>0</v>
      </c>
      <c r="Z29" s="35"/>
      <c r="AA29" s="60"/>
      <c r="AB29" s="71">
        <f t="shared" si="3"/>
        <v>30</v>
      </c>
      <c r="AC29" s="72"/>
      <c r="AD29" s="45">
        <f t="shared" si="4"/>
        <v>0</v>
      </c>
      <c r="AE29" s="35"/>
      <c r="AF29" s="60"/>
      <c r="AG29" s="71">
        <f t="shared" si="5"/>
        <v>30</v>
      </c>
      <c r="AH29" s="72"/>
      <c r="AI29" s="45">
        <f t="shared" si="6"/>
        <v>0</v>
      </c>
      <c r="AJ29" s="35"/>
      <c r="AK29" s="60"/>
      <c r="AL29" s="71">
        <f t="shared" si="7"/>
        <v>30</v>
      </c>
      <c r="AM29" s="72"/>
      <c r="AN29" s="45">
        <f t="shared" si="8"/>
        <v>0</v>
      </c>
      <c r="AO29" s="35"/>
      <c r="AP29" s="60"/>
      <c r="AQ29" s="73">
        <f t="shared" si="9"/>
        <v>120</v>
      </c>
      <c r="AR29" s="74">
        <f t="shared" si="10"/>
        <v>0</v>
      </c>
      <c r="AS29" s="45">
        <f t="shared" si="11"/>
        <v>0</v>
      </c>
      <c r="AT29" s="60"/>
      <c r="AU29" s="49"/>
    </row>
    <row r="30" spans="1:47" s="9" customFormat="1" ht="88.5" customHeight="1" thickBot="1" x14ac:dyDescent="0.3">
      <c r="A30" s="50">
        <v>4</v>
      </c>
      <c r="B30" s="36" t="s">
        <v>50</v>
      </c>
      <c r="C30" s="35" t="s">
        <v>96</v>
      </c>
      <c r="D30" s="35">
        <v>15</v>
      </c>
      <c r="E30" s="65" t="s">
        <v>149</v>
      </c>
      <c r="F30" s="55" t="s">
        <v>79</v>
      </c>
      <c r="G30" s="66" t="s">
        <v>127</v>
      </c>
      <c r="H30" s="66" t="s">
        <v>128</v>
      </c>
      <c r="I30" s="35" t="s">
        <v>99</v>
      </c>
      <c r="J30" s="67" t="s">
        <v>100</v>
      </c>
      <c r="K30" s="66" t="s">
        <v>122</v>
      </c>
      <c r="L30" s="35">
        <v>7</v>
      </c>
      <c r="M30" s="35">
        <v>10</v>
      </c>
      <c r="N30" s="35">
        <v>10</v>
      </c>
      <c r="O30" s="35">
        <v>8</v>
      </c>
      <c r="P30" s="72">
        <f t="shared" si="12"/>
        <v>35</v>
      </c>
      <c r="Q30" s="70" t="s">
        <v>68</v>
      </c>
      <c r="R30" s="75" t="s">
        <v>123</v>
      </c>
      <c r="S30" s="66" t="s">
        <v>124</v>
      </c>
      <c r="T30" s="66" t="s">
        <v>104</v>
      </c>
      <c r="U30" s="124" t="s">
        <v>106</v>
      </c>
      <c r="V30" s="121" t="s">
        <v>123</v>
      </c>
      <c r="W30" s="71">
        <f t="shared" si="1"/>
        <v>7</v>
      </c>
      <c r="X30" s="72"/>
      <c r="Y30" s="45">
        <f t="shared" si="2"/>
        <v>0</v>
      </c>
      <c r="Z30" s="35"/>
      <c r="AA30" s="60"/>
      <c r="AB30" s="71">
        <f t="shared" si="3"/>
        <v>10</v>
      </c>
      <c r="AC30" s="72"/>
      <c r="AD30" s="45">
        <f t="shared" si="4"/>
        <v>0</v>
      </c>
      <c r="AE30" s="35"/>
      <c r="AF30" s="60"/>
      <c r="AG30" s="71">
        <f t="shared" si="5"/>
        <v>10</v>
      </c>
      <c r="AH30" s="72"/>
      <c r="AI30" s="45">
        <f t="shared" si="6"/>
        <v>0</v>
      </c>
      <c r="AJ30" s="35"/>
      <c r="AK30" s="60"/>
      <c r="AL30" s="71">
        <f t="shared" si="7"/>
        <v>8</v>
      </c>
      <c r="AM30" s="72"/>
      <c r="AN30" s="45">
        <f t="shared" si="8"/>
        <v>0</v>
      </c>
      <c r="AO30" s="35"/>
      <c r="AP30" s="60"/>
      <c r="AQ30" s="73">
        <f t="shared" si="9"/>
        <v>35</v>
      </c>
      <c r="AR30" s="74">
        <f t="shared" si="10"/>
        <v>0</v>
      </c>
      <c r="AS30" s="45">
        <f t="shared" si="11"/>
        <v>0</v>
      </c>
      <c r="AT30" s="60"/>
      <c r="AU30" s="49"/>
    </row>
    <row r="31" spans="1:47" s="79" customFormat="1" ht="16.5" thickBot="1" x14ac:dyDescent="0.3">
      <c r="A31" s="205" t="s">
        <v>129</v>
      </c>
      <c r="B31" s="206"/>
      <c r="C31" s="206"/>
      <c r="D31" s="206"/>
      <c r="E31" s="207"/>
      <c r="F31" s="111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3"/>
      <c r="W31" s="208"/>
      <c r="X31" s="209"/>
      <c r="Y31" s="76">
        <f>AVERAGE(Y16:Y30)</f>
        <v>0</v>
      </c>
      <c r="Z31" s="210"/>
      <c r="AA31" s="211"/>
      <c r="AB31" s="212"/>
      <c r="AC31" s="209"/>
      <c r="AD31" s="76">
        <f>AVERAGE(AD16:AD30)</f>
        <v>0</v>
      </c>
      <c r="AE31" s="210"/>
      <c r="AF31" s="211"/>
      <c r="AG31" s="212"/>
      <c r="AH31" s="209"/>
      <c r="AI31" s="76">
        <f>AVERAGE(AI16:AI30)</f>
        <v>0</v>
      </c>
      <c r="AJ31" s="210"/>
      <c r="AK31" s="211"/>
      <c r="AL31" s="213"/>
      <c r="AM31" s="214"/>
      <c r="AN31" s="76">
        <f>AVERAGE(AN16:AN30)</f>
        <v>0</v>
      </c>
      <c r="AO31" s="210"/>
      <c r="AP31" s="211"/>
      <c r="AQ31" s="212"/>
      <c r="AR31" s="209"/>
      <c r="AS31" s="76">
        <f>AVERAGE(AS16:AS30)</f>
        <v>0</v>
      </c>
      <c r="AT31" s="77"/>
      <c r="AU31" s="78"/>
    </row>
    <row r="32" spans="1:47" s="96" customFormat="1" ht="90" x14ac:dyDescent="0.25">
      <c r="A32" s="80">
        <v>7</v>
      </c>
      <c r="B32" s="81" t="s">
        <v>130</v>
      </c>
      <c r="C32" s="82"/>
      <c r="D32" s="80" t="s">
        <v>131</v>
      </c>
      <c r="E32" s="81"/>
      <c r="F32" s="81"/>
      <c r="G32" s="81"/>
      <c r="H32" s="81"/>
      <c r="I32" s="81"/>
      <c r="J32" s="81"/>
      <c r="K32" s="81"/>
      <c r="L32" s="83">
        <v>0</v>
      </c>
      <c r="M32" s="83">
        <v>0</v>
      </c>
      <c r="N32" s="83">
        <v>0</v>
      </c>
      <c r="O32" s="83">
        <v>0</v>
      </c>
      <c r="P32" s="84">
        <v>0</v>
      </c>
      <c r="Q32" s="85"/>
      <c r="R32" s="86"/>
      <c r="S32" s="81"/>
      <c r="T32" s="81"/>
      <c r="U32" s="87"/>
      <c r="V32" s="88"/>
      <c r="W32" s="89">
        <v>0</v>
      </c>
      <c r="X32" s="83"/>
      <c r="Y32" s="90">
        <v>0</v>
      </c>
      <c r="Z32" s="83"/>
      <c r="AA32" s="91"/>
      <c r="AB32" s="89">
        <v>0</v>
      </c>
      <c r="AC32" s="83"/>
      <c r="AD32" s="90">
        <v>0</v>
      </c>
      <c r="AE32" s="83"/>
      <c r="AF32" s="91"/>
      <c r="AG32" s="89">
        <v>0</v>
      </c>
      <c r="AH32" s="83"/>
      <c r="AI32" s="90">
        <v>0</v>
      </c>
      <c r="AJ32" s="83"/>
      <c r="AK32" s="91"/>
      <c r="AL32" s="89">
        <v>0</v>
      </c>
      <c r="AM32" s="83"/>
      <c r="AN32" s="90">
        <v>0</v>
      </c>
      <c r="AO32" s="83"/>
      <c r="AP32" s="91"/>
      <c r="AQ32" s="92">
        <v>0</v>
      </c>
      <c r="AR32" s="93">
        <v>0</v>
      </c>
      <c r="AS32" s="94">
        <v>0</v>
      </c>
      <c r="AT32" s="91"/>
      <c r="AU32" s="95"/>
    </row>
    <row r="33" spans="1:49" s="101" customFormat="1" ht="100.5" customHeight="1" x14ac:dyDescent="0.3">
      <c r="A33" s="97">
        <v>7</v>
      </c>
      <c r="B33" s="98" t="s">
        <v>130</v>
      </c>
      <c r="C33" s="82"/>
      <c r="D33" s="97" t="s">
        <v>132</v>
      </c>
      <c r="E33" s="98"/>
      <c r="F33" s="98"/>
      <c r="G33" s="98"/>
      <c r="H33" s="98"/>
      <c r="I33" s="98"/>
      <c r="J33" s="98"/>
      <c r="K33" s="98"/>
      <c r="L33" s="83">
        <v>0</v>
      </c>
      <c r="M33" s="83">
        <v>0</v>
      </c>
      <c r="N33" s="83">
        <v>0</v>
      </c>
      <c r="O33" s="83">
        <v>0</v>
      </c>
      <c r="P33" s="84">
        <v>0</v>
      </c>
      <c r="Q33" s="99"/>
      <c r="R33" s="100"/>
      <c r="S33" s="98"/>
      <c r="T33" s="81"/>
      <c r="U33" s="87"/>
      <c r="V33" s="99"/>
      <c r="W33" s="89">
        <v>0</v>
      </c>
      <c r="X33" s="83"/>
      <c r="Y33" s="90">
        <v>0</v>
      </c>
      <c r="Z33" s="83"/>
      <c r="AA33" s="91"/>
      <c r="AB33" s="89">
        <v>0</v>
      </c>
      <c r="AC33" s="83"/>
      <c r="AD33" s="90">
        <v>0</v>
      </c>
      <c r="AE33" s="83"/>
      <c r="AF33" s="91"/>
      <c r="AG33" s="89">
        <v>0</v>
      </c>
      <c r="AH33" s="83"/>
      <c r="AI33" s="90">
        <v>0</v>
      </c>
      <c r="AJ33" s="83"/>
      <c r="AK33" s="91"/>
      <c r="AL33" s="89">
        <v>0</v>
      </c>
      <c r="AM33" s="83"/>
      <c r="AN33" s="90">
        <v>0</v>
      </c>
      <c r="AO33" s="83"/>
      <c r="AP33" s="91"/>
      <c r="AQ33" s="92">
        <v>0</v>
      </c>
      <c r="AR33" s="93">
        <v>0</v>
      </c>
      <c r="AS33" s="94">
        <v>0</v>
      </c>
      <c r="AT33" s="91"/>
      <c r="AU33" s="95"/>
    </row>
    <row r="34" spans="1:49" ht="90.75" thickBot="1" x14ac:dyDescent="0.3">
      <c r="A34" s="97">
        <v>7</v>
      </c>
      <c r="B34" s="98" t="s">
        <v>130</v>
      </c>
      <c r="C34" s="82"/>
      <c r="D34" s="97" t="s">
        <v>133</v>
      </c>
      <c r="E34" s="98"/>
      <c r="F34" s="98"/>
      <c r="G34" s="98"/>
      <c r="H34" s="98"/>
      <c r="I34" s="98"/>
      <c r="J34" s="98"/>
      <c r="K34" s="98"/>
      <c r="L34" s="83">
        <v>0</v>
      </c>
      <c r="M34" s="83">
        <v>0</v>
      </c>
      <c r="N34" s="83">
        <v>0</v>
      </c>
      <c r="O34" s="83">
        <v>0</v>
      </c>
      <c r="P34" s="84">
        <v>0</v>
      </c>
      <c r="Q34" s="102"/>
      <c r="R34" s="100"/>
      <c r="S34" s="98"/>
      <c r="T34" s="81"/>
      <c r="U34" s="87"/>
      <c r="V34" s="99"/>
      <c r="W34" s="89">
        <v>0</v>
      </c>
      <c r="X34" s="83"/>
      <c r="Y34" s="90">
        <v>0</v>
      </c>
      <c r="Z34" s="83"/>
      <c r="AA34" s="91"/>
      <c r="AB34" s="89">
        <v>0</v>
      </c>
      <c r="AC34" s="83"/>
      <c r="AD34" s="90">
        <v>0</v>
      </c>
      <c r="AE34" s="83"/>
      <c r="AF34" s="91"/>
      <c r="AG34" s="89">
        <v>0</v>
      </c>
      <c r="AH34" s="83"/>
      <c r="AI34" s="90">
        <v>0</v>
      </c>
      <c r="AJ34" s="83"/>
      <c r="AK34" s="91"/>
      <c r="AL34" s="89">
        <v>0</v>
      </c>
      <c r="AM34" s="83"/>
      <c r="AN34" s="90">
        <v>0</v>
      </c>
      <c r="AO34" s="83"/>
      <c r="AP34" s="91"/>
      <c r="AQ34" s="92">
        <v>0</v>
      </c>
      <c r="AR34" s="93">
        <v>0</v>
      </c>
      <c r="AS34" s="94">
        <v>0</v>
      </c>
      <c r="AT34" s="91"/>
      <c r="AU34" s="95"/>
    </row>
    <row r="35" spans="1:49" ht="16.5" thickBot="1" x14ac:dyDescent="0.3">
      <c r="A35" s="240" t="s">
        <v>134</v>
      </c>
      <c r="B35" s="241"/>
      <c r="C35" s="241"/>
      <c r="D35" s="241"/>
      <c r="E35" s="242"/>
      <c r="F35" s="117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9"/>
      <c r="W35" s="243"/>
      <c r="X35" s="244"/>
      <c r="Y35" s="103">
        <f>AVERAGE(Y32:Y34)</f>
        <v>0</v>
      </c>
      <c r="Z35" s="245"/>
      <c r="AA35" s="246"/>
      <c r="AB35" s="247"/>
      <c r="AC35" s="244"/>
      <c r="AD35" s="103">
        <f>AVERAGE(AD32:AD34)</f>
        <v>0</v>
      </c>
      <c r="AE35" s="245"/>
      <c r="AF35" s="246"/>
      <c r="AG35" s="247"/>
      <c r="AH35" s="244"/>
      <c r="AI35" s="103">
        <f>AVERAGE(AI32:AI34)</f>
        <v>0</v>
      </c>
      <c r="AJ35" s="245"/>
      <c r="AK35" s="246"/>
      <c r="AL35" s="247"/>
      <c r="AM35" s="244"/>
      <c r="AN35" s="103">
        <f>AVERAGE(AN32:AN34)</f>
        <v>0</v>
      </c>
      <c r="AO35" s="245"/>
      <c r="AP35" s="246"/>
      <c r="AQ35" s="247"/>
      <c r="AR35" s="244"/>
      <c r="AS35" s="103">
        <f>AVERAGE(AS32:AS34)</f>
        <v>0</v>
      </c>
      <c r="AT35" s="104"/>
      <c r="AU35" s="105"/>
    </row>
    <row r="36" spans="1:49" ht="19.5" thickBot="1" x14ac:dyDescent="0.35">
      <c r="A36" s="248" t="s">
        <v>135</v>
      </c>
      <c r="B36" s="249"/>
      <c r="C36" s="249"/>
      <c r="D36" s="249"/>
      <c r="E36" s="250"/>
      <c r="F36" s="114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6"/>
      <c r="W36" s="251"/>
      <c r="X36" s="252"/>
      <c r="Y36" s="106">
        <f>+((Y31*80%)+(Y35*20%))</f>
        <v>0</v>
      </c>
      <c r="Z36" s="253"/>
      <c r="AA36" s="254"/>
      <c r="AB36" s="238"/>
      <c r="AC36" s="239"/>
      <c r="AD36" s="106">
        <f>+((AD31*80%)+(AD35*20%))</f>
        <v>0</v>
      </c>
      <c r="AE36" s="253"/>
      <c r="AF36" s="254"/>
      <c r="AG36" s="238"/>
      <c r="AH36" s="239"/>
      <c r="AI36" s="106">
        <f>+((AI31*80%)+(AI35*20%))</f>
        <v>0</v>
      </c>
      <c r="AJ36" s="253"/>
      <c r="AK36" s="254"/>
      <c r="AL36" s="238"/>
      <c r="AM36" s="239"/>
      <c r="AN36" s="106">
        <f>+((AN31*80%)+(AN35*20%))</f>
        <v>0</v>
      </c>
      <c r="AO36" s="253"/>
      <c r="AP36" s="254"/>
      <c r="AQ36" s="238"/>
      <c r="AR36" s="239"/>
      <c r="AS36" s="106">
        <f>+((AS31*80%)+(AS35*20%))</f>
        <v>0</v>
      </c>
      <c r="AT36" s="107"/>
      <c r="AU36" s="108"/>
    </row>
    <row r="37" spans="1:49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09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</row>
    <row r="38" spans="1:49" x14ac:dyDescent="0.25">
      <c r="A38" s="1"/>
      <c r="B38" s="1"/>
      <c r="C38" s="1"/>
      <c r="D38" s="1"/>
      <c r="E38" s="110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</row>
  </sheetData>
  <mergeCells count="87">
    <mergeCell ref="AL36:AM36"/>
    <mergeCell ref="AO36:AP36"/>
    <mergeCell ref="AQ36:AR36"/>
    <mergeCell ref="AL35:AM35"/>
    <mergeCell ref="AO35:AP35"/>
    <mergeCell ref="AQ35:AR35"/>
    <mergeCell ref="AG36:AH36"/>
    <mergeCell ref="AO31:AP31"/>
    <mergeCell ref="AQ31:AR31"/>
    <mergeCell ref="A35:E35"/>
    <mergeCell ref="W35:X35"/>
    <mergeCell ref="Z35:AA35"/>
    <mergeCell ref="AB35:AC35"/>
    <mergeCell ref="AE35:AF35"/>
    <mergeCell ref="AG35:AH35"/>
    <mergeCell ref="AJ35:AK35"/>
    <mergeCell ref="A36:E36"/>
    <mergeCell ref="W36:X36"/>
    <mergeCell ref="Z36:AA36"/>
    <mergeCell ref="AB36:AC36"/>
    <mergeCell ref="AE36:AF36"/>
    <mergeCell ref="AJ36:AK36"/>
    <mergeCell ref="AQ13:AT14"/>
    <mergeCell ref="A31:E31"/>
    <mergeCell ref="W31:X31"/>
    <mergeCell ref="Z31:AA31"/>
    <mergeCell ref="AB31:AC31"/>
    <mergeCell ref="AE31:AF31"/>
    <mergeCell ref="AG31:AH31"/>
    <mergeCell ref="AJ31:AK31"/>
    <mergeCell ref="AL31:AM31"/>
    <mergeCell ref="R12:V14"/>
    <mergeCell ref="W12:AA12"/>
    <mergeCell ref="AB12:AF12"/>
    <mergeCell ref="AG12:AK12"/>
    <mergeCell ref="AL12:AP12"/>
    <mergeCell ref="AQ12:AT12"/>
    <mergeCell ref="W13:AA14"/>
    <mergeCell ref="AB13:AF14"/>
    <mergeCell ref="AG13:AK14"/>
    <mergeCell ref="AL13:AP14"/>
    <mergeCell ref="I9:M9"/>
    <mergeCell ref="I10:M10"/>
    <mergeCell ref="A12:B14"/>
    <mergeCell ref="C12:C15"/>
    <mergeCell ref="D12:F14"/>
    <mergeCell ref="G12:Q14"/>
    <mergeCell ref="AV1:AV2"/>
    <mergeCell ref="AK1:AK2"/>
    <mergeCell ref="AL1:AL2"/>
    <mergeCell ref="AM1:AM2"/>
    <mergeCell ref="AN1:AN2"/>
    <mergeCell ref="AO1:AO2"/>
    <mergeCell ref="AD1:AD2"/>
    <mergeCell ref="AE1:AE2"/>
    <mergeCell ref="AF1:AF2"/>
    <mergeCell ref="AG1:AG2"/>
    <mergeCell ref="AH1:AH2"/>
    <mergeCell ref="AI1:AI2"/>
    <mergeCell ref="AW1:AW2"/>
    <mergeCell ref="A2:M2"/>
    <mergeCell ref="A3:R3"/>
    <mergeCell ref="A4:R4"/>
    <mergeCell ref="A6:B10"/>
    <mergeCell ref="C6:E10"/>
    <mergeCell ref="F6:M6"/>
    <mergeCell ref="I7:M7"/>
    <mergeCell ref="I8:M8"/>
    <mergeCell ref="AP1:AP2"/>
    <mergeCell ref="AQ1:AQ2"/>
    <mergeCell ref="AR1:AR2"/>
    <mergeCell ref="AS1:AS2"/>
    <mergeCell ref="AT1:AT2"/>
    <mergeCell ref="AU1:AU2"/>
    <mergeCell ref="AJ1:AJ2"/>
    <mergeCell ref="AC1:AC2"/>
    <mergeCell ref="A1:M1"/>
    <mergeCell ref="N1:R2"/>
    <mergeCell ref="S1:S2"/>
    <mergeCell ref="T1:T2"/>
    <mergeCell ref="U1:U2"/>
    <mergeCell ref="V1:V2"/>
    <mergeCell ref="X1:X2"/>
    <mergeCell ref="Y1:Y2"/>
    <mergeCell ref="Z1:Z2"/>
    <mergeCell ref="AA1:AA2"/>
    <mergeCell ref="AB1:AB2"/>
  </mergeCells>
  <dataValidations disablePrompts="1" count="1">
    <dataValidation allowBlank="1" showInputMessage="1" showErrorMessage="1" error="Escriba un texto " promptTitle="Cualquier contenido" sqref="F21 F24 F27:F30" xr:uid="{7601E978-735A-419A-989B-FE7BD4F6EA56}"/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6DF3B08D03B34B91F992FA5829B101" ma:contentTypeVersion="13" ma:contentTypeDescription="Crear nuevo documento." ma:contentTypeScope="" ma:versionID="cc955f964cef0544bbbbbbae69fb9f1f">
  <xsd:schema xmlns:xsd="http://www.w3.org/2001/XMLSchema" xmlns:xs="http://www.w3.org/2001/XMLSchema" xmlns:p="http://schemas.microsoft.com/office/2006/metadata/properties" xmlns:ns3="918d46ae-bc80-4b93-8345-0c7a35c27299" xmlns:ns4="5074ac74-b766-45bb-bfb7-2b9c165faf29" targetNamespace="http://schemas.microsoft.com/office/2006/metadata/properties" ma:root="true" ma:fieldsID="52adc75e7b8f0af577385e638f7f2ee5" ns3:_="" ns4:_="">
    <xsd:import namespace="918d46ae-bc80-4b93-8345-0c7a35c27299"/>
    <xsd:import namespace="5074ac74-b766-45bb-bfb7-2b9c165faf2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8d46ae-bc80-4b93-8345-0c7a35c272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74ac74-b766-45bb-bfb7-2b9c165faf2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77369E-AE28-4DD1-97BD-D1E092F04384}">
  <ds:schemaRefs>
    <ds:schemaRef ds:uri="5074ac74-b766-45bb-bfb7-2b9c165faf29"/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918d46ae-bc80-4b93-8345-0c7a35c27299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201A0DD-42A1-4B91-BE5F-8433EFB5AE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8d46ae-bc80-4b93-8345-0c7a35c27299"/>
    <ds:schemaRef ds:uri="5074ac74-b766-45bb-bfb7-2b9c165faf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348804-F9F2-4846-BA87-C2B128F46D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Niño González</dc:creator>
  <cp:lastModifiedBy>Elizabeth Niño González</cp:lastModifiedBy>
  <dcterms:created xsi:type="dcterms:W3CDTF">2021-12-02T18:50:00Z</dcterms:created>
  <dcterms:modified xsi:type="dcterms:W3CDTF">2021-12-02T21:36:03Z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0x010100376DF3B08D03B34B91F992FA5829B101</vt:lpwstr>
  </property>
</Properties>
</file>