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0A7A5875-C424-45A3-97D1-27B5DA754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" i="1" l="1"/>
  <c r="AP23" i="1" s="1"/>
  <c r="AK23" i="1"/>
  <c r="AA23" i="1"/>
  <c r="T23" i="1"/>
  <c r="V23" i="1" s="1"/>
  <c r="AN22" i="1"/>
  <c r="AP22" i="1" s="1"/>
  <c r="T22" i="1"/>
  <c r="V22" i="1" s="1"/>
  <c r="AN21" i="1"/>
  <c r="AP21" i="1" s="1"/>
  <c r="AI21" i="1"/>
  <c r="AK21" i="1" s="1"/>
  <c r="Y21" i="1"/>
  <c r="AA21" i="1" s="1"/>
  <c r="AN20" i="1"/>
  <c r="AP20" i="1" s="1"/>
  <c r="AI20" i="1"/>
  <c r="AK20" i="1" s="1"/>
  <c r="AD20" i="1"/>
  <c r="AF20" i="1" s="1"/>
  <c r="Y20" i="1"/>
  <c r="AA20" i="1" s="1"/>
  <c r="T20" i="1"/>
  <c r="V20" i="1" s="1"/>
  <c r="AN19" i="1"/>
  <c r="AP19" i="1" s="1"/>
  <c r="AI19" i="1"/>
  <c r="AK19" i="1" s="1"/>
  <c r="AD19" i="1"/>
  <c r="Y19" i="1"/>
  <c r="AA19" i="1" s="1"/>
  <c r="T19" i="1"/>
  <c r="O17" i="1"/>
  <c r="AN17" i="1" s="1"/>
  <c r="AP17" i="1" s="1"/>
  <c r="AN16" i="1"/>
  <c r="AP16" i="1" s="1"/>
  <c r="AI16" i="1"/>
  <c r="AK16" i="1" s="1"/>
  <c r="AD16" i="1"/>
  <c r="AF16" i="1" s="1"/>
  <c r="Y16" i="1"/>
  <c r="AA16" i="1" s="1"/>
  <c r="T16" i="1"/>
  <c r="V16" i="1" s="1"/>
  <c r="AP15" i="1"/>
  <c r="AQ15" i="1" s="1"/>
  <c r="AP14" i="1"/>
  <c r="AL15" i="1"/>
  <c r="AG15" i="1"/>
  <c r="AB15" i="1"/>
  <c r="W15" i="1"/>
  <c r="AP13" i="1"/>
  <c r="AK13" i="1"/>
  <c r="AK24" i="1"/>
  <c r="AP24" i="1"/>
  <c r="AI17" i="1"/>
  <c r="AK17" i="1" s="1"/>
  <c r="AD17" i="1"/>
  <c r="AF17" i="1" s="1"/>
  <c r="AF13" i="1"/>
  <c r="AA24" i="1"/>
  <c r="Y17" i="1"/>
  <c r="AA17" i="1" s="1"/>
  <c r="AA13" i="1"/>
  <c r="V24" i="1"/>
  <c r="T17" i="1"/>
  <c r="V17" i="1" s="1"/>
  <c r="V13" i="1"/>
  <c r="AF24" i="1"/>
  <c r="AK18" i="1" l="1"/>
  <c r="AK25" i="1" s="1"/>
  <c r="V18" i="1"/>
  <c r="V25" i="1" s="1"/>
  <c r="AF18" i="1"/>
  <c r="AF25" i="1" s="1"/>
  <c r="AA18" i="1"/>
  <c r="AA25" i="1" s="1"/>
  <c r="AP18" i="1"/>
  <c r="AP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<sst xmlns="http://schemas.openxmlformats.org/spreadsheetml/2006/main" count="230" uniqueCount="127">
  <si>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</si>
  <si>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DEPENDENCIAS ASOCIADAS</t>
  </si>
  <si>
    <t>Dirección de Convivencia y Diálogo Social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</si>
  <si>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</si>
  <si>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</si>
  <si>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</si>
  <si>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</si>
  <si>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</si>
  <si>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</si>
  <si>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</si>
  <si>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</si>
  <si>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</si>
  <si>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</si>
  <si>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</si>
  <si>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</si>
  <si>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</si>
  <si>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</si>
  <si>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</si>
  <si>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</si>
  <si>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</si>
  <si>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</si>
  <si>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</si>
  <si>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</si>
  <si>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</si>
  <si>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</si>
  <si>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</si>
  <si>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</si>
  <si>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</si>
  <si>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</si>
  <si>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</si>
  <si>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</si>
  <si>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</si>
  <si>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</si>
  <si>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</si>
  <si>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</si>
  <si>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</si>
  <si>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</si>
  <si>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</si>
  <si>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</si>
  <si>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</si>
  <si>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</si>
  <si>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1</t>
  </si>
  <si>
    <t>Realizar 100% de acompañamientos por parte de la Dirección de Convivencia y Diálogo Social a eventos de alta complejidad solicitados y aprobados mediante plataforma SUGA.</t>
  </si>
  <si>
    <t>Gestión</t>
  </si>
  <si>
    <t xml:space="preserve">Porcentaje de acompañamientos realizados </t>
  </si>
  <si>
    <t>(Número acompañamientos realizados/Número acompañamientos de alta complejidad en sistema SUGA)x 100</t>
  </si>
  <si>
    <t>100%  (2023)</t>
  </si>
  <si>
    <t>Constante</t>
  </si>
  <si>
    <t>Porcetaje de acompañamientos</t>
  </si>
  <si>
    <t>Eficacia</t>
  </si>
  <si>
    <t>Acta evento(s) acompañado(s).
Matriz registro.</t>
  </si>
  <si>
    <t>Actas PMU.
Plataforma SUGA.</t>
  </si>
  <si>
    <t>Dirección de Convivencia y Diálogo SociaL (Equipo SUGA).</t>
  </si>
  <si>
    <t>Fomentar la gestión del conocimiento y la innovación para agilizar la comunicación con el ciudadano, la prestación de trámites y servicios, y garantizar la toma de decisiones con base en evidencia.</t>
  </si>
  <si>
    <t>Realizar el 100% de los informes y/o solicitudes de información requeridos a  la Dirección de convivencia y diálogo social con relación a temas de convivencia, diálogo y/o conflictividades.</t>
  </si>
  <si>
    <t>Porcentaje de informes y/o solicitudes de información realizados.</t>
  </si>
  <si>
    <t>(Número de informes y/o solicitud de información realizados/Número de informes  y/o solicitud de información solicitados)*100</t>
  </si>
  <si>
    <t>Porcentaje de Informes
Documentos respuesta.</t>
  </si>
  <si>
    <t>Informe(s)
Documentos de respuesta</t>
  </si>
  <si>
    <t>Brindar capacitación al 80% a los y las integrantes de la dirección el curso "herramientas para el fortalecimiento de habilidades y competencias hacia la transformación de conflictos alojado en la plataforma moodle; así como, realizar la construcción del tercer modulo "mediación transformadora" del curso.</t>
  </si>
  <si>
    <t>Retadora (Mejora)</t>
  </si>
  <si>
    <t>Porcentaje de integrantes de la dirección que reciben el curso.</t>
  </si>
  <si>
    <t>(Número de integrantes de la dirección que finalicen curso/(Número integrantes de la dirección)*100%)</t>
  </si>
  <si>
    <t xml:space="preserve">80%  (2023) </t>
  </si>
  <si>
    <t>Suma</t>
  </si>
  <si>
    <t xml:space="preserve">Porcentaje de integrantes de la DCDS capacitados </t>
  </si>
  <si>
    <r>
      <t xml:space="preserve">
</t>
    </r>
    <r>
      <rPr>
        <sz val="11"/>
        <rFont val="Calibri Light"/>
        <family val="2"/>
        <scheme val="major"/>
      </rPr>
      <t>Cronograma de capacitación 
Matriz reporte registro de integrantes de la dirección y estado de participación en el curso.</t>
    </r>
  </si>
  <si>
    <t>Implementar estrategias de Gobierno Abierto y transparencia, haciendo uso de herramientas de las TIC para su divulgación, como parte del fortalecimiento de la relación entre la ciudadanía y el gobierno.</t>
  </si>
  <si>
    <t>Realizar nueve (9) actividades de socialización de las acciones desarrolladas por parte del observatorio conflictividad social, programa de diálogo social, Pactos de acción colectiva y/o Programa de Goles en paz 2.0. a la ciudadanía.</t>
  </si>
  <si>
    <t>Número de socializaciones desarrolladas.</t>
  </si>
  <si>
    <t>Sumatoria número de socializaciones realizadas</t>
  </si>
  <si>
    <t>9 
(2023)</t>
  </si>
  <si>
    <t>Socializaciones realizadas.</t>
  </si>
  <si>
    <t>Fortalecer la gestión institucional aumentando las capacidades de la entidad para la planeación, seguimiento y ejecución de sus metas y recursos, y la gestión del talento humano.</t>
  </si>
  <si>
    <t>Realizar cuatro (4) informes de seguimiento de los temas a cargo de la Dirección en los cuales se consolide las acciones adelantadas (uno trimestralmente), de forma que permita conocer situación y estrategias para garantizar la implementación de acciones.</t>
  </si>
  <si>
    <t>Número de informes.</t>
  </si>
  <si>
    <t xml:space="preserve">Sumatoria número de informes realizados </t>
  </si>
  <si>
    <t>4
 (2023)</t>
  </si>
  <si>
    <t>Informes de seguimiento</t>
  </si>
  <si>
    <t>Informe(s)</t>
  </si>
  <si>
    <t>Total metas técnicas (80%)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</si>
  <si>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</si>
  <si>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</si>
  <si>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</si>
  <si>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</si>
  <si>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</si>
  <si>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</si>
  <si>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</si>
  <si>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</si>
  <si>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</si>
  <si>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</si>
  <si>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</si>
  <si>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</si>
  <si>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</si>
  <si>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</si>
  <si>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</si>
  <si>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</si>
  <si>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</si>
  <si>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</si>
  <si>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</si>
  <si>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</si>
  <si>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</si>
  <si>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</si>
  <si>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</si>
  <si>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</si>
  <si>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</si>
  <si>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</si>
  <si>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</si>
  <si>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</si>
  <si>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</si>
  <si>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</si>
  <si>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</si>
  <si>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</si>
  <si>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</si>
  <si>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</si>
  <si>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</si>
  <si>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</si>
  <si>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</si>
  <si>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</si>
  <si>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</si>
  <si>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</si>
  <si>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</si>
  <si>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</si>
  <si>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Retadora (mejora)</t>
  </si>
  <si>
    <t>VIGENCIA DE LA PLANEACIÓN 2024</t>
  </si>
  <si>
    <t xml:space="preserve">Publicación del plan de gestión aprobado. Caso HOLA: </t>
  </si>
  <si>
    <r>
      <rPr>
        <b/>
        <sz val="14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 </t>
    </r>
    <r>
      <rPr>
        <b/>
        <u/>
        <sz val="11"/>
        <color indexed="8"/>
        <rFont val="Calibri Light"/>
        <family val="2"/>
      </rPr>
      <t>CONVIVENCIA Y DIÁLOGO</t>
    </r>
    <r>
      <rPr>
        <b/>
        <u/>
        <sz val="11"/>
        <color theme="1"/>
        <rFont val="Calibri Light"/>
        <family val="2"/>
      </rPr>
      <t xml:space="preserve"> SOCIAL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</si>
</sst>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b/>
      <sz val="14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u/>
      <sz val="11"/>
      <color theme="8" tint="-0.249977111117893"/>
      <name val="Calibri"/>
      <family val="2"/>
      <scheme val="minor"/>
    </font>
    <font>
      <sz val="11"/>
      <color rgb="FF4472C4"/>
      <name val="Calibri Light"/>
      <family val="2"/>
      <scheme val="major"/>
    </font>
    <font>
      <sz val="11"/>
      <color rgb="FF4472C4"/>
      <name val="Calibri Light"/>
      <family val="2"/>
    </font>
    <font>
      <b/>
      <u/>
      <sz val="11"/>
      <color indexed="8"/>
      <name val="Calibri Light"/>
      <family val="2"/>
    </font>
    <font>
      <b/>
      <u/>
      <sz val="11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justify" vertical="center" wrapText="1"/>
    </xf>
    <xf numFmtId="0" fontId="6" fillId="9" borderId="0" xfId="0" applyFont="1" applyFill="1" applyAlignment="1">
      <alignment wrapText="1"/>
    </xf>
    <xf numFmtId="0" fontId="7" fillId="9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2" borderId="13" xfId="0" applyFont="1" applyFill="1" applyBorder="1" applyAlignment="1">
      <alignment wrapText="1"/>
    </xf>
    <xf numFmtId="0" fontId="12" fillId="2" borderId="13" xfId="0" applyFont="1" applyFill="1" applyBorder="1"/>
    <xf numFmtId="9" fontId="12" fillId="2" borderId="13" xfId="1" applyFont="1" applyFill="1" applyBorder="1" applyAlignment="1">
      <alignment wrapText="1"/>
    </xf>
    <xf numFmtId="9" fontId="12" fillId="2" borderId="13" xfId="1" applyFont="1" applyFill="1" applyBorder="1" applyAlignment="1">
      <alignment horizontal="right" wrapText="1"/>
    </xf>
    <xf numFmtId="0" fontId="11" fillId="2" borderId="13" xfId="0" applyFont="1" applyFill="1" applyBorder="1" applyAlignment="1">
      <alignment wrapText="1"/>
    </xf>
    <xf numFmtId="9" fontId="11" fillId="2" borderId="13" xfId="0" applyNumberFormat="1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9" fontId="11" fillId="2" borderId="13" xfId="0" applyNumberFormat="1" applyFont="1" applyFill="1" applyBorder="1" applyAlignment="1">
      <alignment horizontal="right" wrapText="1"/>
    </xf>
    <xf numFmtId="0" fontId="9" fillId="5" borderId="13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9" fontId="9" fillId="5" borderId="13" xfId="1" applyFont="1" applyFill="1" applyBorder="1" applyAlignment="1">
      <alignment wrapText="1"/>
    </xf>
    <xf numFmtId="9" fontId="10" fillId="5" borderId="13" xfId="0" applyNumberFormat="1" applyFont="1" applyFill="1" applyBorder="1" applyAlignment="1">
      <alignment wrapText="1"/>
    </xf>
    <xf numFmtId="9" fontId="9" fillId="5" borderId="13" xfId="1" applyFont="1" applyFill="1" applyBorder="1" applyAlignment="1">
      <alignment horizontal="right" wrapText="1"/>
    </xf>
    <xf numFmtId="0" fontId="6" fillId="9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9" fontId="12" fillId="2" borderId="13" xfId="1" applyFont="1" applyFill="1" applyBorder="1" applyAlignment="1">
      <alignment horizontal="center" wrapText="1"/>
    </xf>
    <xf numFmtId="9" fontId="11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9" fontId="9" fillId="5" borderId="13" xfId="1" applyFont="1" applyFill="1" applyBorder="1" applyAlignment="1">
      <alignment horizontal="center" wrapText="1"/>
    </xf>
    <xf numFmtId="9" fontId="10" fillId="5" borderId="1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3" xfId="0" applyFont="1" applyBorder="1" applyAlignment="1">
      <alignment horizontal="left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13" xfId="1" applyFont="1" applyBorder="1" applyAlignment="1">
      <alignment horizontal="center" vertical="center" wrapText="1"/>
    </xf>
    <xf numFmtId="9" fontId="6" fillId="0" borderId="13" xfId="1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" fontId="6" fillId="0" borderId="1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9" borderId="13" xfId="0" applyFont="1" applyFill="1" applyBorder="1" applyAlignment="1">
      <alignment horizontal="left" vertical="center" wrapText="1"/>
    </xf>
    <xf numFmtId="9" fontId="6" fillId="9" borderId="13" xfId="1" applyFont="1" applyFill="1" applyBorder="1" applyAlignment="1">
      <alignment horizontal="center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10" fontId="14" fillId="0" borderId="13" xfId="0" applyNumberFormat="1" applyFont="1" applyBorder="1" applyAlignment="1">
      <alignment horizontal="justify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9" fontId="17" fillId="0" borderId="1" xfId="0" applyNumberFormat="1" applyFont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9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9" borderId="1" xfId="1" applyFont="1" applyFill="1" applyBorder="1" applyAlignment="1">
      <alignment horizontal="center" vertical="center" wrapText="1"/>
    </xf>
    <xf numFmtId="1" fontId="17" fillId="9" borderId="1" xfId="1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9" fontId="20" fillId="0" borderId="1" xfId="1" applyFont="1" applyBorder="1" applyAlignment="1">
      <alignment horizontal="center" vertical="center" wrapText="1"/>
    </xf>
    <xf numFmtId="9" fontId="19" fillId="0" borderId="1" xfId="1" applyFont="1" applyBorder="1" applyAlignment="1">
      <alignment horizontal="justify" vertical="center" wrapText="1"/>
    </xf>
    <xf numFmtId="10" fontId="19" fillId="0" borderId="1" xfId="1" applyNumberFormat="1" applyFont="1" applyBorder="1" applyAlignment="1">
      <alignment horizontal="justify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0" fontId="19" fillId="0" borderId="1" xfId="1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9" fontId="19" fillId="9" borderId="1" xfId="1" applyFont="1" applyFill="1" applyBorder="1" applyAlignment="1">
      <alignment horizontal="center" vertical="center" wrapText="1"/>
    </xf>
    <xf numFmtId="9" fontId="19" fillId="0" borderId="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19050</xdr:colOff>
      <xdr:row>0</xdr:row>
      <xdr:rowOff>742950</xdr:rowOff>
    </xdr:to>
    <xdr:pic>
      <xdr:nvPicPr>
        <xdr:cNvPr id="1105" name="Imagen 1">
          <a:extLst>
            <a:ext uri="{FF2B5EF4-FFF2-40B4-BE49-F238E27FC236}">
              <a16:creationId xmlns:a16="http://schemas.microsoft.com/office/drawing/2014/main" id="{42BD3B92-7B8C-3090-F224-333891FA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tabSelected="1" zoomScale="85" zoomScaleNormal="85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9.7109375" style="1" customWidth="1"/>
    <col min="3" max="3" width="8.140625" style="1" customWidth="1"/>
    <col min="4" max="4" width="44.28515625" style="1" bestFit="1" customWidth="1"/>
    <col min="5" max="5" width="17.14062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7.42578125" style="1" customWidth="1"/>
    <col min="11" max="11" width="8.140625" style="1" customWidth="1"/>
    <col min="12" max="12" width="7.28515625" style="1" customWidth="1"/>
    <col min="13" max="13" width="8.28515625" style="1" customWidth="1"/>
    <col min="14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41" customWidth="1"/>
    <col min="23" max="23" width="40.28515625" style="1" customWidth="1"/>
    <col min="24" max="27" width="16.5703125" style="1" customWidth="1"/>
    <col min="28" max="28" width="33.42578125" style="1" customWidth="1"/>
    <col min="29" max="29" width="16.5703125" style="1" customWidth="1"/>
    <col min="30" max="32" width="16.5703125" style="41" customWidth="1"/>
    <col min="33" max="33" width="43.7109375" style="1" customWidth="1"/>
    <col min="34" max="34" width="16.5703125" style="1" customWidth="1"/>
    <col min="35" max="36" width="22" style="41" customWidth="1"/>
    <col min="37" max="37" width="16.5703125" style="4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4" s="6" customFormat="1" ht="70.5" customHeight="1" x14ac:dyDescent="0.2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  <c r="K1" s="100" t="s">
        <v>0</v>
      </c>
      <c r="L1" s="100"/>
      <c r="M1" s="100"/>
      <c r="N1" s="100"/>
      <c r="O1" s="100"/>
      <c r="T1" s="33"/>
      <c r="U1" s="33"/>
      <c r="V1" s="33"/>
      <c r="AD1" s="33"/>
      <c r="AE1" s="33"/>
      <c r="AF1" s="33"/>
      <c r="AI1" s="33"/>
      <c r="AJ1" s="33"/>
      <c r="AK1" s="33"/>
    </row>
    <row r="2" spans="1:44" s="8" customFormat="1" ht="23.45" customHeight="1" x14ac:dyDescent="0.25">
      <c r="A2" s="102" t="s">
        <v>124</v>
      </c>
      <c r="B2" s="103"/>
      <c r="C2" s="103"/>
      <c r="D2" s="103"/>
      <c r="E2" s="103"/>
      <c r="F2" s="103"/>
      <c r="G2" s="103"/>
      <c r="H2" s="103"/>
      <c r="I2" s="103"/>
      <c r="J2" s="103"/>
      <c r="K2" s="7"/>
      <c r="L2" s="7"/>
      <c r="M2" s="7"/>
      <c r="N2" s="7"/>
      <c r="O2" s="7"/>
      <c r="T2" s="34"/>
      <c r="U2" s="34"/>
      <c r="V2" s="34"/>
      <c r="AD2" s="34"/>
      <c r="AE2" s="34"/>
      <c r="AF2" s="34"/>
      <c r="AI2" s="34"/>
      <c r="AJ2" s="34"/>
      <c r="AK2" s="34"/>
    </row>
    <row r="3" spans="1:44" s="6" customFormat="1" x14ac:dyDescent="0.25">
      <c r="T3" s="33"/>
      <c r="U3" s="33"/>
      <c r="V3" s="33"/>
      <c r="AD3" s="33"/>
      <c r="AE3" s="33"/>
      <c r="AF3" s="33"/>
      <c r="AI3" s="33"/>
      <c r="AJ3" s="33"/>
      <c r="AK3" s="33"/>
    </row>
    <row r="4" spans="1:44" s="6" customFormat="1" ht="29.1" customHeight="1" x14ac:dyDescent="0.25">
      <c r="A4" s="104" t="s">
        <v>1</v>
      </c>
      <c r="B4" s="105"/>
      <c r="C4" s="110" t="s">
        <v>2</v>
      </c>
      <c r="D4" s="111"/>
      <c r="E4" s="90" t="s">
        <v>3</v>
      </c>
      <c r="F4" s="91"/>
      <c r="G4" s="91"/>
      <c r="H4" s="91"/>
      <c r="I4" s="91"/>
      <c r="J4" s="92"/>
      <c r="T4" s="33"/>
      <c r="U4" s="33"/>
      <c r="V4" s="33"/>
      <c r="AD4" s="33"/>
      <c r="AE4" s="33"/>
      <c r="AF4" s="33"/>
      <c r="AI4" s="33"/>
      <c r="AJ4" s="33"/>
      <c r="AK4" s="33"/>
    </row>
    <row r="5" spans="1:44" s="6" customFormat="1" ht="15" customHeight="1" x14ac:dyDescent="0.25">
      <c r="A5" s="106"/>
      <c r="B5" s="107"/>
      <c r="C5" s="112"/>
      <c r="D5" s="113"/>
      <c r="E5" s="2" t="s">
        <v>4</v>
      </c>
      <c r="F5" s="2" t="s">
        <v>5</v>
      </c>
      <c r="G5" s="90" t="s">
        <v>6</v>
      </c>
      <c r="H5" s="91"/>
      <c r="I5" s="91"/>
      <c r="J5" s="92"/>
      <c r="T5" s="33"/>
      <c r="U5" s="33"/>
      <c r="V5" s="33"/>
      <c r="AD5" s="33"/>
      <c r="AE5" s="33"/>
      <c r="AF5" s="33"/>
      <c r="AI5" s="33"/>
      <c r="AJ5" s="33"/>
      <c r="AK5" s="33"/>
    </row>
    <row r="6" spans="1:44" s="6" customFormat="1" x14ac:dyDescent="0.25">
      <c r="A6" s="106"/>
      <c r="B6" s="107"/>
      <c r="C6" s="112"/>
      <c r="D6" s="113"/>
      <c r="E6" s="9">
        <v>1</v>
      </c>
      <c r="F6" s="9"/>
      <c r="G6" s="93" t="s">
        <v>125</v>
      </c>
      <c r="H6" s="93"/>
      <c r="I6" s="93"/>
      <c r="J6" s="93"/>
      <c r="T6" s="33"/>
      <c r="U6" s="33"/>
      <c r="V6" s="33"/>
      <c r="AD6" s="33"/>
      <c r="AE6" s="33"/>
      <c r="AF6" s="33"/>
      <c r="AI6" s="33"/>
      <c r="AJ6" s="33"/>
      <c r="AK6" s="33"/>
    </row>
    <row r="7" spans="1:44" s="6" customFormat="1" x14ac:dyDescent="0.25">
      <c r="A7" s="106"/>
      <c r="B7" s="107"/>
      <c r="C7" s="112"/>
      <c r="D7" s="113"/>
      <c r="E7" s="9"/>
      <c r="F7" s="9"/>
      <c r="G7" s="93"/>
      <c r="H7" s="93"/>
      <c r="I7" s="93"/>
      <c r="J7" s="93"/>
      <c r="T7" s="33"/>
      <c r="U7" s="33"/>
      <c r="V7" s="33"/>
      <c r="AD7" s="33"/>
      <c r="AE7" s="33"/>
      <c r="AF7" s="33"/>
      <c r="AI7" s="33"/>
      <c r="AJ7" s="33"/>
      <c r="AK7" s="33"/>
    </row>
    <row r="8" spans="1:44" s="6" customFormat="1" x14ac:dyDescent="0.25">
      <c r="A8" s="108"/>
      <c r="B8" s="109"/>
      <c r="C8" s="114"/>
      <c r="D8" s="115"/>
      <c r="E8" s="9"/>
      <c r="F8" s="9"/>
      <c r="G8" s="93"/>
      <c r="H8" s="93"/>
      <c r="I8" s="93"/>
      <c r="J8" s="93"/>
      <c r="T8" s="33"/>
      <c r="U8" s="33"/>
      <c r="V8" s="33"/>
      <c r="AD8" s="33"/>
      <c r="AE8" s="33"/>
      <c r="AF8" s="33"/>
      <c r="AI8" s="33"/>
      <c r="AJ8" s="33"/>
      <c r="AK8" s="33"/>
    </row>
    <row r="9" spans="1:44" s="6" customFormat="1" x14ac:dyDescent="0.25">
      <c r="T9" s="33"/>
      <c r="U9" s="33"/>
      <c r="V9" s="33"/>
      <c r="AD9" s="33"/>
      <c r="AE9" s="33"/>
      <c r="AF9" s="33"/>
      <c r="AI9" s="33"/>
      <c r="AJ9" s="33"/>
      <c r="AK9" s="33"/>
    </row>
    <row r="10" spans="1:44" ht="14.45" customHeight="1" x14ac:dyDescent="0.25">
      <c r="A10" s="89" t="s">
        <v>7</v>
      </c>
      <c r="B10" s="89"/>
      <c r="C10" s="89" t="s">
        <v>8</v>
      </c>
      <c r="D10" s="89"/>
      <c r="E10" s="89"/>
      <c r="F10" s="101" t="s">
        <v>9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89" t="s">
        <v>10</v>
      </c>
      <c r="R10" s="89"/>
      <c r="S10" s="89"/>
      <c r="T10" s="94" t="s">
        <v>11</v>
      </c>
      <c r="U10" s="94"/>
      <c r="V10" s="94"/>
      <c r="W10" s="94"/>
      <c r="X10" s="94"/>
      <c r="Y10" s="95" t="s">
        <v>12</v>
      </c>
      <c r="Z10" s="95"/>
      <c r="AA10" s="95"/>
      <c r="AB10" s="95"/>
      <c r="AC10" s="95"/>
      <c r="AD10" s="96" t="s">
        <v>13</v>
      </c>
      <c r="AE10" s="96"/>
      <c r="AF10" s="96"/>
      <c r="AG10" s="96"/>
      <c r="AH10" s="96"/>
      <c r="AI10" s="97" t="s">
        <v>14</v>
      </c>
      <c r="AJ10" s="97"/>
      <c r="AK10" s="97"/>
      <c r="AL10" s="97"/>
      <c r="AM10" s="97"/>
      <c r="AN10" s="88" t="s">
        <v>15</v>
      </c>
      <c r="AO10" s="88"/>
      <c r="AP10" s="88"/>
      <c r="AQ10" s="88"/>
    </row>
    <row r="11" spans="1:44" ht="14.45" customHeight="1" x14ac:dyDescent="0.25">
      <c r="A11" s="89"/>
      <c r="B11" s="89"/>
      <c r="C11" s="89"/>
      <c r="D11" s="89"/>
      <c r="E11" s="89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89"/>
      <c r="R11" s="89"/>
      <c r="S11" s="89"/>
      <c r="T11" s="94"/>
      <c r="U11" s="94"/>
      <c r="V11" s="94"/>
      <c r="W11" s="94"/>
      <c r="X11" s="94"/>
      <c r="Y11" s="95"/>
      <c r="Z11" s="95"/>
      <c r="AA11" s="95"/>
      <c r="AB11" s="95"/>
      <c r="AC11" s="95"/>
      <c r="AD11" s="96"/>
      <c r="AE11" s="96"/>
      <c r="AF11" s="96"/>
      <c r="AG11" s="96"/>
      <c r="AH11" s="96"/>
      <c r="AI11" s="97"/>
      <c r="AJ11" s="97"/>
      <c r="AK11" s="97"/>
      <c r="AL11" s="97"/>
      <c r="AM11" s="97"/>
      <c r="AN11" s="88"/>
      <c r="AO11" s="88"/>
      <c r="AP11" s="88"/>
      <c r="AQ11" s="88"/>
    </row>
    <row r="12" spans="1:44" ht="45" x14ac:dyDescent="0.25">
      <c r="A12" s="10" t="s">
        <v>16</v>
      </c>
      <c r="B12" s="10" t="s">
        <v>17</v>
      </c>
      <c r="C12" s="10" t="s">
        <v>18</v>
      </c>
      <c r="D12" s="10" t="s">
        <v>19</v>
      </c>
      <c r="E12" s="10" t="s">
        <v>20</v>
      </c>
      <c r="F12" s="11" t="s">
        <v>21</v>
      </c>
      <c r="G12" s="11" t="s">
        <v>22</v>
      </c>
      <c r="H12" s="11" t="s">
        <v>23</v>
      </c>
      <c r="I12" s="11" t="s">
        <v>24</v>
      </c>
      <c r="J12" s="11" t="s">
        <v>25</v>
      </c>
      <c r="K12" s="11" t="s">
        <v>26</v>
      </c>
      <c r="L12" s="11" t="s">
        <v>27</v>
      </c>
      <c r="M12" s="11" t="s">
        <v>28</v>
      </c>
      <c r="N12" s="11" t="s">
        <v>29</v>
      </c>
      <c r="O12" s="11" t="s">
        <v>30</v>
      </c>
      <c r="P12" s="11" t="s">
        <v>31</v>
      </c>
      <c r="Q12" s="10" t="s">
        <v>32</v>
      </c>
      <c r="R12" s="10" t="s">
        <v>33</v>
      </c>
      <c r="S12" s="10" t="s">
        <v>34</v>
      </c>
      <c r="T12" s="12" t="s">
        <v>35</v>
      </c>
      <c r="U12" s="12" t="s">
        <v>36</v>
      </c>
      <c r="V12" s="12" t="s">
        <v>37</v>
      </c>
      <c r="W12" s="12" t="s">
        <v>38</v>
      </c>
      <c r="X12" s="12" t="s">
        <v>39</v>
      </c>
      <c r="Y12" s="13" t="s">
        <v>35</v>
      </c>
      <c r="Z12" s="13" t="s">
        <v>36</v>
      </c>
      <c r="AA12" s="13" t="s">
        <v>37</v>
      </c>
      <c r="AB12" s="13" t="s">
        <v>38</v>
      </c>
      <c r="AC12" s="13" t="s">
        <v>39</v>
      </c>
      <c r="AD12" s="14" t="s">
        <v>35</v>
      </c>
      <c r="AE12" s="14" t="s">
        <v>36</v>
      </c>
      <c r="AF12" s="14" t="s">
        <v>37</v>
      </c>
      <c r="AG12" s="14" t="s">
        <v>38</v>
      </c>
      <c r="AH12" s="14" t="s">
        <v>39</v>
      </c>
      <c r="AI12" s="15" t="s">
        <v>35</v>
      </c>
      <c r="AJ12" s="15" t="s">
        <v>36</v>
      </c>
      <c r="AK12" s="15" t="s">
        <v>37</v>
      </c>
      <c r="AL12" s="15" t="s">
        <v>38</v>
      </c>
      <c r="AM12" s="15" t="s">
        <v>39</v>
      </c>
      <c r="AN12" s="16" t="s">
        <v>35</v>
      </c>
      <c r="AO12" s="16" t="s">
        <v>36</v>
      </c>
      <c r="AP12" s="16" t="s">
        <v>37</v>
      </c>
      <c r="AQ12" s="16" t="s">
        <v>38</v>
      </c>
    </row>
    <row r="13" spans="1:44" s="5" customFormat="1" ht="133.5" customHeight="1" x14ac:dyDescent="0.25">
      <c r="A13" s="17">
        <v>2</v>
      </c>
      <c r="B13" s="18" t="s">
        <v>40</v>
      </c>
      <c r="C13" s="19" t="s">
        <v>41</v>
      </c>
      <c r="D13" s="18" t="s">
        <v>42</v>
      </c>
      <c r="E13" s="18" t="s">
        <v>43</v>
      </c>
      <c r="F13" s="18" t="s">
        <v>44</v>
      </c>
      <c r="G13" s="56" t="s">
        <v>45</v>
      </c>
      <c r="H13" s="54" t="s">
        <v>46</v>
      </c>
      <c r="I13" s="42" t="s">
        <v>47</v>
      </c>
      <c r="J13" s="18" t="s">
        <v>48</v>
      </c>
      <c r="K13" s="43">
        <v>1</v>
      </c>
      <c r="L13" s="43">
        <v>1</v>
      </c>
      <c r="M13" s="43">
        <v>1</v>
      </c>
      <c r="N13" s="43">
        <v>1</v>
      </c>
      <c r="O13" s="44">
        <v>1</v>
      </c>
      <c r="P13" s="42" t="s">
        <v>49</v>
      </c>
      <c r="Q13" s="18" t="s">
        <v>50</v>
      </c>
      <c r="R13" s="18" t="s">
        <v>51</v>
      </c>
      <c r="S13" s="18" t="s">
        <v>52</v>
      </c>
      <c r="T13" s="44">
        <v>1</v>
      </c>
      <c r="U13" s="17"/>
      <c r="V13" s="17">
        <f>IF(U13/T13&gt;100%,100%,U13/T13)</f>
        <v>0</v>
      </c>
      <c r="W13" s="18"/>
      <c r="X13" s="18"/>
      <c r="Y13" s="45">
        <v>1</v>
      </c>
      <c r="Z13" s="18"/>
      <c r="AA13" s="18">
        <f>IF(Z13/Y13&gt;100%,100%,Z13/Y13)</f>
        <v>0</v>
      </c>
      <c r="AB13" s="18"/>
      <c r="AC13" s="18"/>
      <c r="AD13" s="44">
        <v>1</v>
      </c>
      <c r="AE13" s="17"/>
      <c r="AF13" s="17">
        <f>IF(AE13/AD13&gt;100%,100%,AE13/AD13)</f>
        <v>0</v>
      </c>
      <c r="AG13" s="18"/>
      <c r="AH13" s="18"/>
      <c r="AI13" s="44">
        <v>1</v>
      </c>
      <c r="AJ13" s="17"/>
      <c r="AK13" s="17">
        <f>IF(AJ13/AI13&gt;100%,100%,AJ13/AI13)</f>
        <v>0</v>
      </c>
      <c r="AL13" s="18"/>
      <c r="AM13" s="18"/>
      <c r="AN13" s="45">
        <v>1</v>
      </c>
      <c r="AO13" s="18"/>
      <c r="AP13" s="18">
        <f>IF(AO13/AN13&gt;100%,100%,AO13/AN13)</f>
        <v>0</v>
      </c>
      <c r="AQ13" s="18"/>
    </row>
    <row r="14" spans="1:44" s="5" customFormat="1" ht="105" x14ac:dyDescent="0.25">
      <c r="A14" s="42">
        <v>1</v>
      </c>
      <c r="B14" s="42" t="s">
        <v>53</v>
      </c>
      <c r="C14" s="17">
        <v>2</v>
      </c>
      <c r="D14" s="42" t="s">
        <v>54</v>
      </c>
      <c r="E14" s="42" t="s">
        <v>43</v>
      </c>
      <c r="F14" s="42" t="s">
        <v>55</v>
      </c>
      <c r="G14" s="48" t="s">
        <v>56</v>
      </c>
      <c r="H14" s="54" t="s">
        <v>46</v>
      </c>
      <c r="I14" s="42" t="s">
        <v>47</v>
      </c>
      <c r="J14" s="42" t="s">
        <v>57</v>
      </c>
      <c r="K14" s="43">
        <v>1</v>
      </c>
      <c r="L14" s="43">
        <v>1</v>
      </c>
      <c r="M14" s="43">
        <v>1</v>
      </c>
      <c r="N14" s="43">
        <v>1</v>
      </c>
      <c r="O14" s="43">
        <v>1</v>
      </c>
      <c r="P14" s="42" t="s">
        <v>49</v>
      </c>
      <c r="Q14" s="42" t="s">
        <v>58</v>
      </c>
      <c r="R14" s="42" t="s">
        <v>2</v>
      </c>
      <c r="S14" s="42" t="s">
        <v>2</v>
      </c>
      <c r="T14" s="44">
        <v>1</v>
      </c>
      <c r="U14" s="44"/>
      <c r="V14" s="17"/>
      <c r="W14" s="44"/>
      <c r="X14" s="42"/>
      <c r="Y14" s="45">
        <v>1</v>
      </c>
      <c r="Z14" s="18"/>
      <c r="AA14" s="46"/>
      <c r="AB14" s="44"/>
      <c r="AC14" s="42"/>
      <c r="AD14" s="44">
        <v>1</v>
      </c>
      <c r="AE14" s="17"/>
      <c r="AF14" s="17"/>
      <c r="AG14" s="44"/>
      <c r="AH14" s="42"/>
      <c r="AI14" s="44">
        <v>1</v>
      </c>
      <c r="AJ14" s="17"/>
      <c r="AK14" s="17"/>
      <c r="AL14" s="44"/>
      <c r="AM14" s="42"/>
      <c r="AN14" s="45">
        <v>1</v>
      </c>
      <c r="AO14" s="18"/>
      <c r="AP14" s="18">
        <f t="shared" ref="AP14:AP17" si="0">IF(AO14/AN14&gt;100%,100%,AO14/AN14)</f>
        <v>0</v>
      </c>
      <c r="AQ14" s="44"/>
      <c r="AR14" s="47"/>
    </row>
    <row r="15" spans="1:44" s="5" customFormat="1" ht="171.6" customHeight="1" x14ac:dyDescent="0.25">
      <c r="A15" s="42">
        <v>1</v>
      </c>
      <c r="B15" s="42" t="s">
        <v>53</v>
      </c>
      <c r="C15" s="17">
        <v>3</v>
      </c>
      <c r="D15" s="48" t="s">
        <v>59</v>
      </c>
      <c r="E15" s="42" t="s">
        <v>60</v>
      </c>
      <c r="F15" s="42" t="s">
        <v>61</v>
      </c>
      <c r="G15" s="57" t="s">
        <v>62</v>
      </c>
      <c r="H15" s="55" t="s">
        <v>63</v>
      </c>
      <c r="I15" s="51" t="s">
        <v>64</v>
      </c>
      <c r="J15" s="57" t="s">
        <v>65</v>
      </c>
      <c r="K15" s="52">
        <v>0</v>
      </c>
      <c r="L15" s="52">
        <v>0.15</v>
      </c>
      <c r="M15" s="52">
        <v>0.3</v>
      </c>
      <c r="N15" s="52">
        <v>0.35</v>
      </c>
      <c r="O15" s="53">
        <v>0.8</v>
      </c>
      <c r="P15" s="51" t="s">
        <v>49</v>
      </c>
      <c r="Q15" s="51" t="s">
        <v>66</v>
      </c>
      <c r="R15" s="42" t="s">
        <v>2</v>
      </c>
      <c r="S15" s="42" t="s">
        <v>2</v>
      </c>
      <c r="T15" s="44">
        <v>0</v>
      </c>
      <c r="U15" s="17"/>
      <c r="V15" s="17"/>
      <c r="W15" s="44" t="e">
        <f>IF(V15/T15&gt;100%,100%,V15/T15)</f>
        <v>#DIV/0!</v>
      </c>
      <c r="X15" s="42"/>
      <c r="Y15" s="45">
        <v>0.15</v>
      </c>
      <c r="Z15" s="18"/>
      <c r="AA15" s="46"/>
      <c r="AB15" s="44">
        <f>IF(AA15/Y15&gt;100%,100%,AA15/Y15)</f>
        <v>0</v>
      </c>
      <c r="AC15" s="42"/>
      <c r="AD15" s="44">
        <v>0.3</v>
      </c>
      <c r="AE15" s="17"/>
      <c r="AF15" s="17"/>
      <c r="AG15" s="44">
        <f>IF(AF15/AD15&gt;100%,100%,AF15/AD15)</f>
        <v>0</v>
      </c>
      <c r="AH15" s="42"/>
      <c r="AI15" s="44">
        <v>0.35</v>
      </c>
      <c r="AJ15" s="17"/>
      <c r="AK15" s="17"/>
      <c r="AL15" s="44">
        <f>IF(AK15/AI15&gt;100%,100%,AK15/AI15)</f>
        <v>0</v>
      </c>
      <c r="AM15" s="42"/>
      <c r="AN15" s="45">
        <v>1</v>
      </c>
      <c r="AO15" s="18"/>
      <c r="AP15" s="18">
        <f t="shared" si="0"/>
        <v>0</v>
      </c>
      <c r="AQ15" s="44">
        <f>IF(AP15/AN15&gt;100%,100%,AP15/AN15)</f>
        <v>0</v>
      </c>
      <c r="AR15" s="47"/>
    </row>
    <row r="16" spans="1:44" s="50" customFormat="1" ht="156" customHeight="1" x14ac:dyDescent="0.25">
      <c r="A16" s="42">
        <v>3</v>
      </c>
      <c r="B16" s="42" t="s">
        <v>67</v>
      </c>
      <c r="C16" s="17">
        <v>4</v>
      </c>
      <c r="D16" s="42" t="s">
        <v>68</v>
      </c>
      <c r="E16" s="42" t="s">
        <v>60</v>
      </c>
      <c r="F16" s="42" t="s">
        <v>69</v>
      </c>
      <c r="G16" s="48" t="s">
        <v>70</v>
      </c>
      <c r="H16" s="35" t="s">
        <v>71</v>
      </c>
      <c r="I16" s="42" t="s">
        <v>64</v>
      </c>
      <c r="J16" s="42" t="s">
        <v>72</v>
      </c>
      <c r="K16" s="35">
        <v>0</v>
      </c>
      <c r="L16" s="35">
        <v>3</v>
      </c>
      <c r="M16" s="35">
        <v>3</v>
      </c>
      <c r="N16" s="35">
        <v>3</v>
      </c>
      <c r="O16" s="49">
        <v>9</v>
      </c>
      <c r="P16" s="51" t="s">
        <v>49</v>
      </c>
      <c r="Q16" s="42" t="s">
        <v>72</v>
      </c>
      <c r="R16" s="42" t="s">
        <v>2</v>
      </c>
      <c r="S16" s="42" t="s">
        <v>2</v>
      </c>
      <c r="T16" s="35">
        <f>K16</f>
        <v>0</v>
      </c>
      <c r="U16" s="17"/>
      <c r="V16" s="17" t="e">
        <f>IF(U16/T16&gt;100%,100%,U16/T16)</f>
        <v>#DIV/0!</v>
      </c>
      <c r="W16" s="18"/>
      <c r="X16" s="18"/>
      <c r="Y16" s="35">
        <f>L16</f>
        <v>3</v>
      </c>
      <c r="Z16" s="18"/>
      <c r="AA16" s="17">
        <f>IF(Z16/Y16&gt;100%,100%,Z16/Y16)</f>
        <v>0</v>
      </c>
      <c r="AB16" s="18"/>
      <c r="AC16" s="18"/>
      <c r="AD16" s="35">
        <f>M16</f>
        <v>3</v>
      </c>
      <c r="AE16" s="17"/>
      <c r="AF16" s="17">
        <f>IF(AE16/AD16&gt;100%,100%,AE16/AD16)</f>
        <v>0</v>
      </c>
      <c r="AG16" s="18"/>
      <c r="AH16" s="18"/>
      <c r="AI16" s="35">
        <f>N16</f>
        <v>3</v>
      </c>
      <c r="AJ16" s="17"/>
      <c r="AK16" s="17">
        <f>IF(AJ16/AI16&gt;100%,100%,AJ16/AI16)</f>
        <v>0</v>
      </c>
      <c r="AL16" s="18"/>
      <c r="AM16" s="18"/>
      <c r="AN16" s="18">
        <f>O16</f>
        <v>9</v>
      </c>
      <c r="AO16" s="18"/>
      <c r="AP16" s="18">
        <f>IF(AO16/AN16&gt;100%,100%,AO16/AN16)</f>
        <v>0</v>
      </c>
      <c r="AQ16" s="18"/>
      <c r="AR16" s="47"/>
    </row>
    <row r="17" spans="1:43" s="5" customFormat="1" ht="90" x14ac:dyDescent="0.25">
      <c r="A17" s="17">
        <v>6</v>
      </c>
      <c r="B17" s="42" t="s">
        <v>73</v>
      </c>
      <c r="C17" s="17">
        <v>5</v>
      </c>
      <c r="D17" s="42" t="s">
        <v>74</v>
      </c>
      <c r="E17" s="42" t="s">
        <v>43</v>
      </c>
      <c r="F17" s="42" t="s">
        <v>75</v>
      </c>
      <c r="G17" s="48" t="s">
        <v>76</v>
      </c>
      <c r="H17" s="17" t="s">
        <v>77</v>
      </c>
      <c r="I17" s="42" t="s">
        <v>64</v>
      </c>
      <c r="J17" s="42" t="s">
        <v>78</v>
      </c>
      <c r="K17" s="35">
        <v>1</v>
      </c>
      <c r="L17" s="35">
        <v>1</v>
      </c>
      <c r="M17" s="35">
        <v>1</v>
      </c>
      <c r="N17" s="35">
        <v>1</v>
      </c>
      <c r="O17" s="35">
        <f>SUM(K17:N17)</f>
        <v>4</v>
      </c>
      <c r="P17" s="51" t="s">
        <v>49</v>
      </c>
      <c r="Q17" s="42" t="s">
        <v>79</v>
      </c>
      <c r="R17" s="42" t="s">
        <v>2</v>
      </c>
      <c r="S17" s="42" t="s">
        <v>2</v>
      </c>
      <c r="T17" s="35">
        <f>K17</f>
        <v>1</v>
      </c>
      <c r="U17" s="17"/>
      <c r="V17" s="17">
        <f t="shared" ref="V17" si="1">IF(U17/T17&gt;100%,100%,U17/T17)</f>
        <v>0</v>
      </c>
      <c r="W17" s="18"/>
      <c r="X17" s="18"/>
      <c r="Y17" s="35">
        <f>L17</f>
        <v>1</v>
      </c>
      <c r="Z17" s="18"/>
      <c r="AA17" s="17">
        <f t="shared" ref="AA17" si="2">IF(Z17/Y17&gt;100%,100%,Z17/Y17)</f>
        <v>0</v>
      </c>
      <c r="AB17" s="18"/>
      <c r="AC17" s="18"/>
      <c r="AD17" s="35">
        <f>M17</f>
        <v>1</v>
      </c>
      <c r="AE17" s="17"/>
      <c r="AF17" s="17">
        <f t="shared" ref="AF17" si="3">IF(AE17/AD17&gt;100%,100%,AE17/AD17)</f>
        <v>0</v>
      </c>
      <c r="AG17" s="18"/>
      <c r="AH17" s="18"/>
      <c r="AI17" s="35">
        <f>N17</f>
        <v>1</v>
      </c>
      <c r="AJ17" s="17"/>
      <c r="AK17" s="17">
        <f t="shared" ref="AK17" si="4">IF(AJ17/AI17&gt;100%,100%,AJ17/AI17)</f>
        <v>0</v>
      </c>
      <c r="AL17" s="18"/>
      <c r="AM17" s="18"/>
      <c r="AN17" s="18">
        <f>O17</f>
        <v>4</v>
      </c>
      <c r="AO17" s="18"/>
      <c r="AP17" s="18">
        <f t="shared" si="0"/>
        <v>0</v>
      </c>
      <c r="AQ17" s="18"/>
    </row>
    <row r="18" spans="1:43" s="3" customFormat="1" ht="15.75" x14ac:dyDescent="0.25">
      <c r="A18" s="20"/>
      <c r="B18" s="20"/>
      <c r="C18" s="20"/>
      <c r="D18" s="21" t="s">
        <v>80</v>
      </c>
      <c r="E18" s="20"/>
      <c r="F18" s="20"/>
      <c r="G18" s="20"/>
      <c r="H18" s="20"/>
      <c r="I18" s="20"/>
      <c r="J18" s="20"/>
      <c r="K18" s="22"/>
      <c r="L18" s="22"/>
      <c r="M18" s="22"/>
      <c r="N18" s="22"/>
      <c r="O18" s="22"/>
      <c r="P18" s="20"/>
      <c r="Q18" s="20"/>
      <c r="R18" s="20"/>
      <c r="S18" s="20"/>
      <c r="T18" s="36"/>
      <c r="U18" s="36"/>
      <c r="V18" s="36" t="e">
        <f>AVERAGE(V13:V17)*80%</f>
        <v>#DIV/0!</v>
      </c>
      <c r="W18" s="22"/>
      <c r="X18" s="22"/>
      <c r="Y18" s="22"/>
      <c r="Z18" s="22"/>
      <c r="AA18" s="22">
        <f>AVERAGE(AA13:AA17)*80%</f>
        <v>0</v>
      </c>
      <c r="AB18" s="22"/>
      <c r="AC18" s="22"/>
      <c r="AD18" s="36"/>
      <c r="AE18" s="36"/>
      <c r="AF18" s="36">
        <f>AVERAGE(AF13:AF17)*80%</f>
        <v>0</v>
      </c>
      <c r="AG18" s="22"/>
      <c r="AH18" s="22"/>
      <c r="AI18" s="36"/>
      <c r="AJ18" s="36"/>
      <c r="AK18" s="36">
        <f>AVERAGE(AK13:AK17)*80%</f>
        <v>0</v>
      </c>
      <c r="AL18" s="20"/>
      <c r="AM18" s="20"/>
      <c r="AN18" s="23"/>
      <c r="AO18" s="23"/>
      <c r="AP18" s="22">
        <f>AVERAGE(AP13:AP17)*80%</f>
        <v>0</v>
      </c>
      <c r="AQ18" s="20"/>
    </row>
    <row r="19" spans="1:43" s="5" customFormat="1" ht="90" x14ac:dyDescent="0.25">
      <c r="A19" s="59">
        <v>7</v>
      </c>
      <c r="B19" s="58" t="s">
        <v>73</v>
      </c>
      <c r="C19" s="59" t="s">
        <v>81</v>
      </c>
      <c r="D19" s="70" t="s">
        <v>82</v>
      </c>
      <c r="E19" s="60" t="s">
        <v>83</v>
      </c>
      <c r="F19" s="60" t="s">
        <v>84</v>
      </c>
      <c r="G19" s="60" t="s">
        <v>85</v>
      </c>
      <c r="H19" s="61" t="s">
        <v>86</v>
      </c>
      <c r="I19" s="62" t="s">
        <v>47</v>
      </c>
      <c r="J19" s="60" t="s">
        <v>84</v>
      </c>
      <c r="K19" s="63" t="s">
        <v>87</v>
      </c>
      <c r="L19" s="63">
        <v>0.8</v>
      </c>
      <c r="M19" s="63" t="s">
        <v>87</v>
      </c>
      <c r="N19" s="63">
        <v>0.8</v>
      </c>
      <c r="O19" s="63">
        <v>0.8</v>
      </c>
      <c r="P19" s="60" t="s">
        <v>49</v>
      </c>
      <c r="Q19" s="64" t="s">
        <v>88</v>
      </c>
      <c r="R19" s="64" t="s">
        <v>89</v>
      </c>
      <c r="S19" s="64" t="s">
        <v>90</v>
      </c>
      <c r="T19" s="78" t="str">
        <f>K19</f>
        <v>No programada</v>
      </c>
      <c r="U19" s="82" t="s">
        <v>87</v>
      </c>
      <c r="V19" s="82" t="s">
        <v>87</v>
      </c>
      <c r="W19" s="69" t="s">
        <v>87</v>
      </c>
      <c r="X19" s="69" t="s">
        <v>87</v>
      </c>
      <c r="Y19" s="85">
        <f>L19</f>
        <v>0.8</v>
      </c>
      <c r="Z19" s="87"/>
      <c r="AA19" s="80">
        <f t="shared" ref="AA19:AA23" si="5">IF(Z19/Y19&gt;100%,100%,Z19/Y19)</f>
        <v>0</v>
      </c>
      <c r="AB19" s="60"/>
      <c r="AC19" s="60"/>
      <c r="AD19" s="78" t="str">
        <f>U19</f>
        <v>No programada</v>
      </c>
      <c r="AE19" s="82" t="s">
        <v>87</v>
      </c>
      <c r="AF19" s="82" t="s">
        <v>87</v>
      </c>
      <c r="AG19" s="69" t="s">
        <v>87</v>
      </c>
      <c r="AH19" s="69" t="s">
        <v>87</v>
      </c>
      <c r="AI19" s="85">
        <f>N19</f>
        <v>0.8</v>
      </c>
      <c r="AJ19" s="65"/>
      <c r="AK19" s="80">
        <f t="shared" ref="AK19:AK23" si="6">IF(AJ19/AI19&gt;100%,100%,AJ19/AI19)</f>
        <v>0</v>
      </c>
      <c r="AL19" s="60"/>
      <c r="AM19" s="60"/>
      <c r="AN19" s="78">
        <f>O19</f>
        <v>0.8</v>
      </c>
      <c r="AO19" s="79"/>
      <c r="AP19" s="80">
        <f t="shared" ref="AP19:AP23" si="7">IF(AO19/AN19&gt;100%,100%,AO19/AN19)</f>
        <v>0</v>
      </c>
      <c r="AQ19" s="65"/>
    </row>
    <row r="20" spans="1:43" s="5" customFormat="1" ht="90" x14ac:dyDescent="0.25">
      <c r="A20" s="59">
        <v>7</v>
      </c>
      <c r="B20" s="58" t="s">
        <v>73</v>
      </c>
      <c r="C20" s="59" t="s">
        <v>91</v>
      </c>
      <c r="D20" s="58" t="s">
        <v>92</v>
      </c>
      <c r="E20" s="60" t="s">
        <v>83</v>
      </c>
      <c r="F20" s="60" t="s">
        <v>93</v>
      </c>
      <c r="G20" s="60" t="s">
        <v>94</v>
      </c>
      <c r="H20" s="61" t="s">
        <v>95</v>
      </c>
      <c r="I20" s="62" t="s">
        <v>47</v>
      </c>
      <c r="J20" s="60" t="s">
        <v>93</v>
      </c>
      <c r="K20" s="66">
        <v>0.25</v>
      </c>
      <c r="L20" s="66">
        <v>0.25</v>
      </c>
      <c r="M20" s="66">
        <v>0.25</v>
      </c>
      <c r="N20" s="66">
        <v>0.25</v>
      </c>
      <c r="O20" s="66">
        <v>1</v>
      </c>
      <c r="P20" s="60" t="s">
        <v>49</v>
      </c>
      <c r="Q20" s="64" t="s">
        <v>96</v>
      </c>
      <c r="R20" s="64" t="s">
        <v>97</v>
      </c>
      <c r="S20" s="64" t="s">
        <v>90</v>
      </c>
      <c r="T20" s="78">
        <f t="shared" ref="T20:T23" si="8">K20</f>
        <v>0.25</v>
      </c>
      <c r="U20" s="79"/>
      <c r="V20" s="80">
        <f t="shared" ref="V20:V23" si="9">IF(U20/T20&gt;100%,100%,U20/T20)</f>
        <v>0</v>
      </c>
      <c r="W20" s="65"/>
      <c r="X20" s="60"/>
      <c r="Y20" s="85">
        <f t="shared" ref="Y20:Y21" si="10">L20</f>
        <v>0.25</v>
      </c>
      <c r="Z20" s="78"/>
      <c r="AA20" s="80">
        <f t="shared" si="5"/>
        <v>0</v>
      </c>
      <c r="AB20" s="60"/>
      <c r="AC20" s="60"/>
      <c r="AD20" s="85">
        <f>M20</f>
        <v>0.25</v>
      </c>
      <c r="AE20" s="65"/>
      <c r="AF20" s="80">
        <f t="shared" ref="AF20" si="11">IF(AE20/AD20&gt;100%,100%,AE20/AD20)</f>
        <v>0</v>
      </c>
      <c r="AG20" s="60"/>
      <c r="AH20" s="60"/>
      <c r="AI20" s="85">
        <f t="shared" ref="AI20:AI21" si="12">N20</f>
        <v>0.25</v>
      </c>
      <c r="AJ20" s="65"/>
      <c r="AK20" s="80">
        <f t="shared" si="6"/>
        <v>0</v>
      </c>
      <c r="AL20" s="60"/>
      <c r="AM20" s="60"/>
      <c r="AN20" s="78">
        <f t="shared" ref="AN20:AN23" si="13">O20</f>
        <v>1</v>
      </c>
      <c r="AO20" s="81"/>
      <c r="AP20" s="80">
        <f t="shared" si="7"/>
        <v>0</v>
      </c>
      <c r="AQ20" s="65"/>
    </row>
    <row r="21" spans="1:43" s="5" customFormat="1" ht="90" x14ac:dyDescent="0.25">
      <c r="A21" s="59">
        <v>7</v>
      </c>
      <c r="B21" s="58" t="s">
        <v>73</v>
      </c>
      <c r="C21" s="59" t="s">
        <v>98</v>
      </c>
      <c r="D21" s="58" t="s">
        <v>99</v>
      </c>
      <c r="E21" s="60" t="s">
        <v>83</v>
      </c>
      <c r="F21" s="60" t="s">
        <v>100</v>
      </c>
      <c r="G21" s="60" t="s">
        <v>101</v>
      </c>
      <c r="H21" s="60" t="s">
        <v>102</v>
      </c>
      <c r="I21" s="62" t="s">
        <v>64</v>
      </c>
      <c r="J21" s="60" t="s">
        <v>100</v>
      </c>
      <c r="K21" s="67">
        <v>0</v>
      </c>
      <c r="L21" s="67">
        <v>1</v>
      </c>
      <c r="M21" s="67">
        <v>0</v>
      </c>
      <c r="N21" s="67">
        <v>1</v>
      </c>
      <c r="O21" s="67">
        <v>2</v>
      </c>
      <c r="P21" s="60" t="s">
        <v>49</v>
      </c>
      <c r="Q21" s="64" t="s">
        <v>103</v>
      </c>
      <c r="R21" s="64" t="s">
        <v>103</v>
      </c>
      <c r="S21" s="60" t="s">
        <v>104</v>
      </c>
      <c r="T21" s="82" t="s">
        <v>87</v>
      </c>
      <c r="U21" s="82" t="s">
        <v>87</v>
      </c>
      <c r="V21" s="82" t="s">
        <v>87</v>
      </c>
      <c r="W21" s="69" t="s">
        <v>87</v>
      </c>
      <c r="X21" s="69" t="s">
        <v>87</v>
      </c>
      <c r="Y21" s="86">
        <f t="shared" si="10"/>
        <v>1</v>
      </c>
      <c r="Z21" s="65"/>
      <c r="AA21" s="80">
        <f t="shared" si="5"/>
        <v>0</v>
      </c>
      <c r="AB21" s="68"/>
      <c r="AC21" s="60"/>
      <c r="AD21" s="82" t="s">
        <v>87</v>
      </c>
      <c r="AE21" s="82" t="s">
        <v>87</v>
      </c>
      <c r="AF21" s="82" t="s">
        <v>87</v>
      </c>
      <c r="AG21" s="69" t="s">
        <v>87</v>
      </c>
      <c r="AH21" s="69" t="s">
        <v>87</v>
      </c>
      <c r="AI21" s="86">
        <f t="shared" si="12"/>
        <v>1</v>
      </c>
      <c r="AJ21" s="65"/>
      <c r="AK21" s="80">
        <f t="shared" si="6"/>
        <v>0</v>
      </c>
      <c r="AL21" s="60"/>
      <c r="AM21" s="60"/>
      <c r="AN21" s="82">
        <f t="shared" si="13"/>
        <v>2</v>
      </c>
      <c r="AO21" s="82"/>
      <c r="AP21" s="80">
        <f t="shared" si="7"/>
        <v>0</v>
      </c>
      <c r="AQ21" s="65"/>
    </row>
    <row r="22" spans="1:43" s="5" customFormat="1" ht="105" x14ac:dyDescent="0.25">
      <c r="A22" s="71">
        <v>5</v>
      </c>
      <c r="B22" s="72" t="s">
        <v>105</v>
      </c>
      <c r="C22" s="73" t="s">
        <v>106</v>
      </c>
      <c r="D22" s="74" t="s">
        <v>107</v>
      </c>
      <c r="E22" s="74" t="s">
        <v>83</v>
      </c>
      <c r="F22" s="74" t="s">
        <v>108</v>
      </c>
      <c r="G22" s="74" t="s">
        <v>109</v>
      </c>
      <c r="H22" s="74" t="s">
        <v>110</v>
      </c>
      <c r="I22" s="74" t="s">
        <v>64</v>
      </c>
      <c r="J22" s="74" t="s">
        <v>108</v>
      </c>
      <c r="K22" s="75">
        <v>1</v>
      </c>
      <c r="L22" s="75">
        <v>0</v>
      </c>
      <c r="M22" s="75">
        <v>0</v>
      </c>
      <c r="N22" s="75">
        <v>0</v>
      </c>
      <c r="O22" s="75">
        <v>1</v>
      </c>
      <c r="P22" s="74" t="s">
        <v>49</v>
      </c>
      <c r="Q22" s="74" t="s">
        <v>111</v>
      </c>
      <c r="R22" s="74" t="s">
        <v>112</v>
      </c>
      <c r="S22" s="74" t="s">
        <v>113</v>
      </c>
      <c r="T22" s="78">
        <f t="shared" si="8"/>
        <v>1</v>
      </c>
      <c r="U22" s="84"/>
      <c r="V22" s="80">
        <f t="shared" si="9"/>
        <v>0</v>
      </c>
      <c r="W22" s="77"/>
      <c r="X22" s="76"/>
      <c r="Y22" s="82" t="s">
        <v>87</v>
      </c>
      <c r="Z22" s="82" t="s">
        <v>87</v>
      </c>
      <c r="AA22" s="82" t="s">
        <v>87</v>
      </c>
      <c r="AB22" s="69" t="s">
        <v>87</v>
      </c>
      <c r="AC22" s="69" t="s">
        <v>87</v>
      </c>
      <c r="AD22" s="82" t="s">
        <v>87</v>
      </c>
      <c r="AE22" s="82" t="s">
        <v>87</v>
      </c>
      <c r="AF22" s="82" t="s">
        <v>87</v>
      </c>
      <c r="AG22" s="69" t="s">
        <v>87</v>
      </c>
      <c r="AH22" s="69" t="s">
        <v>87</v>
      </c>
      <c r="AI22" s="82" t="s">
        <v>87</v>
      </c>
      <c r="AJ22" s="82" t="s">
        <v>87</v>
      </c>
      <c r="AK22" s="82" t="s">
        <v>87</v>
      </c>
      <c r="AL22" s="69" t="s">
        <v>87</v>
      </c>
      <c r="AM22" s="69" t="s">
        <v>87</v>
      </c>
      <c r="AN22" s="78">
        <f t="shared" si="13"/>
        <v>1</v>
      </c>
      <c r="AO22" s="83"/>
      <c r="AP22" s="80">
        <f t="shared" si="7"/>
        <v>0</v>
      </c>
      <c r="AQ22" s="77"/>
    </row>
    <row r="23" spans="1:43" s="5" customFormat="1" ht="165" x14ac:dyDescent="0.25">
      <c r="A23" s="71">
        <v>5</v>
      </c>
      <c r="B23" s="72" t="s">
        <v>105</v>
      </c>
      <c r="C23" s="73" t="s">
        <v>114</v>
      </c>
      <c r="D23" s="74" t="s">
        <v>115</v>
      </c>
      <c r="E23" s="74" t="s">
        <v>83</v>
      </c>
      <c r="F23" s="74" t="s">
        <v>116</v>
      </c>
      <c r="G23" s="74" t="s">
        <v>117</v>
      </c>
      <c r="H23" s="74" t="s">
        <v>102</v>
      </c>
      <c r="I23" s="74" t="s">
        <v>47</v>
      </c>
      <c r="J23" s="74" t="s">
        <v>118</v>
      </c>
      <c r="K23" s="75">
        <v>1</v>
      </c>
      <c r="L23" s="75">
        <v>1</v>
      </c>
      <c r="M23" s="75">
        <v>1</v>
      </c>
      <c r="N23" s="75">
        <v>1</v>
      </c>
      <c r="O23" s="75">
        <v>1</v>
      </c>
      <c r="P23" s="74" t="s">
        <v>119</v>
      </c>
      <c r="Q23" s="74" t="s">
        <v>120</v>
      </c>
      <c r="R23" s="74" t="s">
        <v>112</v>
      </c>
      <c r="S23" s="74" t="s">
        <v>113</v>
      </c>
      <c r="T23" s="78">
        <f t="shared" si="8"/>
        <v>1</v>
      </c>
      <c r="U23" s="84"/>
      <c r="V23" s="80">
        <f t="shared" si="9"/>
        <v>0</v>
      </c>
      <c r="W23" s="77"/>
      <c r="X23" s="76"/>
      <c r="Y23" s="85">
        <v>1</v>
      </c>
      <c r="Z23" s="84"/>
      <c r="AA23" s="80">
        <f t="shared" si="5"/>
        <v>0</v>
      </c>
      <c r="AB23" s="77"/>
      <c r="AC23" s="76"/>
      <c r="AD23" s="85">
        <v>1</v>
      </c>
      <c r="AE23" s="84"/>
      <c r="AF23" s="84"/>
      <c r="AG23" s="77"/>
      <c r="AH23" s="76"/>
      <c r="AI23" s="85">
        <v>1</v>
      </c>
      <c r="AJ23" s="84"/>
      <c r="AK23" s="80">
        <f t="shared" si="6"/>
        <v>0</v>
      </c>
      <c r="AL23" s="77"/>
      <c r="AM23" s="76"/>
      <c r="AN23" s="78">
        <f t="shared" si="13"/>
        <v>1</v>
      </c>
      <c r="AO23" s="84"/>
      <c r="AP23" s="80">
        <f t="shared" si="7"/>
        <v>0</v>
      </c>
      <c r="AQ23" s="77"/>
    </row>
    <row r="24" spans="1:43" s="3" customFormat="1" ht="15.75" x14ac:dyDescent="0.25">
      <c r="A24" s="20"/>
      <c r="B24" s="20"/>
      <c r="C24" s="20"/>
      <c r="D24" s="24" t="s">
        <v>121</v>
      </c>
      <c r="E24" s="24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4"/>
      <c r="Q24" s="20"/>
      <c r="R24" s="20"/>
      <c r="S24" s="20"/>
      <c r="T24" s="37"/>
      <c r="U24" s="37"/>
      <c r="V24" s="38">
        <f>AVERAGE(V19:V23)*20%</f>
        <v>0</v>
      </c>
      <c r="W24" s="20"/>
      <c r="X24" s="20"/>
      <c r="Y24" s="25"/>
      <c r="Z24" s="25"/>
      <c r="AA24" s="26">
        <f>AVERAGE(AA19:AA23)*20%</f>
        <v>0</v>
      </c>
      <c r="AB24" s="20"/>
      <c r="AC24" s="20"/>
      <c r="AD24" s="37"/>
      <c r="AE24" s="37"/>
      <c r="AF24" s="38">
        <f>AVERAGE(AF19:AF23)*20%</f>
        <v>0</v>
      </c>
      <c r="AG24" s="20"/>
      <c r="AH24" s="20"/>
      <c r="AI24" s="37"/>
      <c r="AJ24" s="37"/>
      <c r="AK24" s="38">
        <f>AVERAGE(AK19:AK23)*20%</f>
        <v>0</v>
      </c>
      <c r="AL24" s="20"/>
      <c r="AM24" s="20"/>
      <c r="AN24" s="27"/>
      <c r="AO24" s="27"/>
      <c r="AP24" s="26">
        <f>AVERAGE(AP19:AP23)*20%</f>
        <v>0</v>
      </c>
      <c r="AQ24" s="20"/>
    </row>
    <row r="25" spans="1:43" s="4" customFormat="1" ht="18.75" x14ac:dyDescent="0.3">
      <c r="A25" s="28"/>
      <c r="B25" s="28"/>
      <c r="C25" s="28"/>
      <c r="D25" s="29" t="s">
        <v>122</v>
      </c>
      <c r="E25" s="28"/>
      <c r="F25" s="28"/>
      <c r="G25" s="28"/>
      <c r="H25" s="28"/>
      <c r="I25" s="28"/>
      <c r="J25" s="28"/>
      <c r="K25" s="30"/>
      <c r="L25" s="30"/>
      <c r="M25" s="30"/>
      <c r="N25" s="30"/>
      <c r="O25" s="30"/>
      <c r="P25" s="28"/>
      <c r="Q25" s="28"/>
      <c r="R25" s="28"/>
      <c r="S25" s="28"/>
      <c r="T25" s="39"/>
      <c r="U25" s="39"/>
      <c r="V25" s="40" t="e">
        <f>V18+V24</f>
        <v>#DIV/0!</v>
      </c>
      <c r="W25" s="28"/>
      <c r="X25" s="28"/>
      <c r="Y25" s="30"/>
      <c r="Z25" s="30"/>
      <c r="AA25" s="31">
        <f>AA18+AA24</f>
        <v>0</v>
      </c>
      <c r="AB25" s="28"/>
      <c r="AC25" s="28"/>
      <c r="AD25" s="39"/>
      <c r="AE25" s="39"/>
      <c r="AF25" s="40">
        <f>AF18+AF24</f>
        <v>0</v>
      </c>
      <c r="AG25" s="28"/>
      <c r="AH25" s="28"/>
      <c r="AI25" s="39"/>
      <c r="AJ25" s="39"/>
      <c r="AK25" s="40">
        <f>AK18+AK24</f>
        <v>0</v>
      </c>
      <c r="AL25" s="28"/>
      <c r="AM25" s="28"/>
      <c r="AN25" s="32"/>
      <c r="AO25" s="32"/>
      <c r="AP25" s="31">
        <f>AP18+AP24</f>
        <v>0</v>
      </c>
      <c r="AQ25" s="28"/>
    </row>
  </sheetData>
  <mergeCells count="19">
    <mergeCell ref="A1:J1"/>
    <mergeCell ref="K1:O1"/>
    <mergeCell ref="C10:E11"/>
    <mergeCell ref="F10:P11"/>
    <mergeCell ref="A2:J2"/>
    <mergeCell ref="A4:B8"/>
    <mergeCell ref="C4:D8"/>
    <mergeCell ref="E4:J4"/>
    <mergeCell ref="AN10:AQ11"/>
    <mergeCell ref="A10:B11"/>
    <mergeCell ref="Q10:S11"/>
    <mergeCell ref="G5:J5"/>
    <mergeCell ref="G6:J6"/>
    <mergeCell ref="T10:X11"/>
    <mergeCell ref="Y10:AC11"/>
    <mergeCell ref="AD10:AH11"/>
    <mergeCell ref="AI10:AM11"/>
    <mergeCell ref="G7:J7"/>
    <mergeCell ref="G8:J8"/>
  </mergeCells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cols>
    <col min="1" max="1" width="34.5703125" bestFit="1" customWidth="1"/>
    <col min="2" max="256" width="11.42578125" customWidth="1"/>
  </cols>
  <sheetData>
    <row r="1" spans="1:1" x14ac:dyDescent="0.25">
      <c r="A1" t="s">
        <v>20</v>
      </c>
    </row>
    <row r="2" spans="1:1" x14ac:dyDescent="0.25">
      <c r="A2" t="s">
        <v>43</v>
      </c>
    </row>
    <row r="3" spans="1:1" x14ac:dyDescent="0.25">
      <c r="A3" t="s">
        <v>123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</dc:creator>
  <cp:keywords/>
  <dc:description/>
  <cp:lastModifiedBy>Yamile Espinosa Galindo</cp:lastModifiedBy>
  <cp:revision/>
  <dcterms:created xsi:type="dcterms:W3CDTF">2021-01-25T18:44:53Z</dcterms:created>
  <dcterms:modified xsi:type="dcterms:W3CDTF">2023-11-20T12:36:18Z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Estado de aprobación">
    <vt:lpwstr/>
  </property>
</Properties>
</file>