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yamile.espinosa\Downloads\"/>
    </mc:Choice>
  </mc:AlternateContent>
  <xr:revisionPtr revIDLastSave="0" documentId="13_ncr:1_{DCB4C46D-8745-4079-B794-D3C108AB3FA4}" xr6:coauthVersionLast="47" xr6:coauthVersionMax="47" xr10:uidLastSave="{00000000-0000-0000-0000-000000000000}"/>
  <bookViews>
    <workbookView showSheetTabs="0" xWindow="-120" yWindow="-120" windowWidth="29040" windowHeight="15840" xr2:uid="{00000000-000D-0000-FFFF-FFFF00000000}"/>
  </bookViews>
  <sheets>
    <sheet name="Hoja1" sheetId="1" r:id="rId1"/>
    <sheet name="Lista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23" i="1" l="1"/>
  <c r="AP23" i="1" s="1"/>
  <c r="AK23" i="1"/>
  <c r="AA23" i="1"/>
  <c r="V23" i="1"/>
  <c r="T23" i="1"/>
  <c r="AN22" i="1"/>
  <c r="AP22" i="1" s="1"/>
  <c r="T22" i="1"/>
  <c r="V22" i="1" s="1"/>
  <c r="AN21" i="1"/>
  <c r="AP21" i="1" s="1"/>
  <c r="AI21" i="1"/>
  <c r="AK21" i="1" s="1"/>
  <c r="Y21" i="1"/>
  <c r="AA21" i="1" s="1"/>
  <c r="AN20" i="1"/>
  <c r="AP20" i="1" s="1"/>
  <c r="AI20" i="1"/>
  <c r="AK20" i="1" s="1"/>
  <c r="AF20" i="1"/>
  <c r="AD20" i="1"/>
  <c r="Y20" i="1"/>
  <c r="AA20" i="1" s="1"/>
  <c r="T20" i="1"/>
  <c r="V20" i="1" s="1"/>
  <c r="AN19" i="1"/>
  <c r="AP19" i="1" s="1"/>
  <c r="AK19" i="1"/>
  <c r="AI19" i="1"/>
  <c r="AD19" i="1"/>
  <c r="Y19" i="1"/>
  <c r="AA19" i="1" s="1"/>
  <c r="T19" i="1"/>
  <c r="Y15" i="1"/>
  <c r="AA15" i="1" s="1"/>
  <c r="Y16" i="1"/>
  <c r="AA16" i="1" s="1"/>
  <c r="Y17" i="1"/>
  <c r="AA17" i="1" s="1"/>
  <c r="AN16" i="1"/>
  <c r="AP16" i="1" s="1"/>
  <c r="AI16" i="1"/>
  <c r="AK16" i="1" s="1"/>
  <c r="AD16" i="1"/>
  <c r="AF16" i="1" s="1"/>
  <c r="T16" i="1"/>
  <c r="V16" i="1" s="1"/>
  <c r="AP24" i="1"/>
  <c r="AN13" i="1"/>
  <c r="AP13" i="1" s="1"/>
  <c r="AI13" i="1"/>
  <c r="AK13" i="1"/>
  <c r="AK24" i="1"/>
  <c r="AN15" i="1"/>
  <c r="AP15" i="1" s="1"/>
  <c r="AN17" i="1"/>
  <c r="AP17" i="1"/>
  <c r="AN14" i="1"/>
  <c r="AP14" i="1" s="1"/>
  <c r="AI15" i="1"/>
  <c r="AK15" i="1"/>
  <c r="AI17" i="1"/>
  <c r="AK17" i="1" s="1"/>
  <c r="AI14" i="1"/>
  <c r="AK14" i="1" s="1"/>
  <c r="AF24" i="1"/>
  <c r="AD15" i="1"/>
  <c r="AF15" i="1"/>
  <c r="AD17" i="1"/>
  <c r="AF17" i="1" s="1"/>
  <c r="AD14" i="1"/>
  <c r="AF14" i="1" s="1"/>
  <c r="AD13" i="1"/>
  <c r="AF13" i="1" s="1"/>
  <c r="Y14" i="1"/>
  <c r="AA14" i="1" s="1"/>
  <c r="Y13" i="1"/>
  <c r="AA13" i="1" s="1"/>
  <c r="V24" i="1"/>
  <c r="T15" i="1"/>
  <c r="V15" i="1"/>
  <c r="T17" i="1"/>
  <c r="V17" i="1" s="1"/>
  <c r="T14" i="1"/>
  <c r="V14" i="1"/>
  <c r="T13" i="1"/>
  <c r="V13" i="1" s="1"/>
  <c r="AA24" i="1"/>
  <c r="V18" i="1" l="1"/>
  <c r="V25" i="1" s="1"/>
  <c r="AF18" i="1"/>
  <c r="AF25" i="1" s="1"/>
  <c r="AA18" i="1"/>
  <c r="AA25" i="1" s="1"/>
  <c r="AP18" i="1"/>
  <c r="AP25" i="1" s="1"/>
  <c r="AK18" i="1"/>
  <c r="AK25" i="1" s="1"/>
</calcChain>
</file>

<file path=xl/sharedStrings.xml><?xml version="1.0" encoding="utf-8"?>
<sst xmlns="http://schemas.openxmlformats.org/spreadsheetml/2006/main" count="236" uniqueCount="132">
  <si>
    <r>
      <rPr>
        <b/>
        <sz val="14"/>
        <color rgb="FF000000"/>
        <rFont val="Calibri Light"/>
        <scheme val="major"/>
      </rPr>
      <t xml:space="preserve">FORMULACIÓN Y SEGUIMIENTO PLANES DE GESTIÓN NIVEL CENTRAL
</t>
    </r>
    <r>
      <rPr>
        <b/>
        <sz val="11"/>
        <color rgb="FF000000"/>
        <rFont val="Calibri Light"/>
        <scheme val="major"/>
      </rPr>
      <t xml:space="preserve">PROCESO  </t>
    </r>
    <r>
      <rPr>
        <b/>
        <u/>
        <sz val="14"/>
        <color rgb="FF000000"/>
        <rFont val="Calibri Light"/>
        <family val="2"/>
        <scheme val="major"/>
      </rPr>
      <t>Fomento y Protección de los Derechos Étnicos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</si>
  <si>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</si>
  <si>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2024</t>
  </si>
  <si>
    <t>DEPENDENCIAS ASOCIADAS</t>
  </si>
  <si>
    <t>Dirección de Asuntos Étnicos
Subdirección de Asuntos Indígenas y Rrom
Subdirección de Asuntos para Comunidades Negras, Afrocolombianas, Raizales y Palenqueras</t>
  </si>
  <si>
    <t>CONTROL DE CAMBIOS</t>
  </si>
  <si>
    <t>VERSIÓN</t>
  </si>
  <si>
    <t>FECHA</t>
  </si>
  <si>
    <t>DESCRIPCIÓN DE LA MODIFICACIÓN</t>
  </si>
  <si>
    <t>PLAN ESTRATÉGICO INSTITUCIONAL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</si>
  <si>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</si>
  <si>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</si>
  <si>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</si>
  <si>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</si>
  <si>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</si>
  <si>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</si>
  <si>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</si>
  <si>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</si>
  <si>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No.OE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</si>
  <si>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</si>
  <si>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</si>
  <si>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</si>
  <si>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</si>
  <si>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</si>
  <si>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</si>
  <si>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</si>
  <si>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</si>
  <si>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</si>
  <si>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</si>
  <si>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</si>
  <si>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</si>
  <si>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</si>
  <si>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</si>
  <si>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</si>
  <si>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</si>
  <si>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</si>
  <si>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</si>
  <si>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PROGRAMADO</t>
  </si>
  <si>
    <t>EJECUTADO</t>
  </si>
  <si>
    <t>RESULTADO DE LA MEDICIÓN</t>
  </si>
  <si>
    <t>ANÁLISIS DE AVANCE</t>
  </si>
  <si>
    <t xml:space="preserve">EVIDENCIA </t>
  </si>
  <si>
    <t>Brindar atención oportuna y de calidad a los diferentes sectores poblacionales, generando relaciones de confianza y respeto por la diferencia.</t>
  </si>
  <si>
    <t>1</t>
  </si>
  <si>
    <t>Realizar 4 Informes de avance de la implementación y seguimiento de las políticas públicas étnicas</t>
  </si>
  <si>
    <t>Gestión</t>
  </si>
  <si>
    <t>Número de Informes de avance de la implementación y seguimiento de las políticas públicas étnicas</t>
  </si>
  <si>
    <t>Sumatoria  de informes de seguimiento realizados</t>
  </si>
  <si>
    <t xml:space="preserve">4 informes trimestrales de reformulación de las Políticas Públicas Étnicas </t>
  </si>
  <si>
    <t>Suma</t>
  </si>
  <si>
    <t xml:space="preserve">Informes de avance de la implementación y seguimiento  de las políticas públicas étnicas </t>
  </si>
  <si>
    <t>Eficacia</t>
  </si>
  <si>
    <t xml:space="preserve">Informes trimestrales de avance de la implementación y seguimiento de las políticas públicas étnicas </t>
  </si>
  <si>
    <t xml:space="preserve"> Informes trimestrales de avance de la implementación y seguimiento de las políticas públicas étnicas </t>
  </si>
  <si>
    <t>Dirección de Asuntos Étnicos</t>
  </si>
  <si>
    <t>2</t>
  </si>
  <si>
    <t>Realizar 2 Informes del avance en la implementación del Plan de vida del Pueblo Muisca de Bosa.</t>
  </si>
  <si>
    <t xml:space="preserve">Número de Informes de avance en la  implementación del Plan de vida de la Comunidad Muisca de Bosa </t>
  </si>
  <si>
    <t>Sumatoria de informes de seguimiento realizados</t>
  </si>
  <si>
    <t xml:space="preserve">4 informes trimestrales </t>
  </si>
  <si>
    <t xml:space="preserve">Informes de avance  a la implementación del Plan de vida del Pueblo Muisca de Bosa </t>
  </si>
  <si>
    <t>N/A</t>
  </si>
  <si>
    <t xml:space="preserve"> Informes de avance a la implementación del Plan de vidad del Pueblo Muisca de Bosa </t>
  </si>
  <si>
    <t>Subdirección de Asuntos Indígenas y Rrom</t>
  </si>
  <si>
    <t>3</t>
  </si>
  <si>
    <t>Prestar atención al 100% de la población que acuda al espacio de atención diferenciada (EAD) Casa del Pensamiento Indígena,  como respuesta a las necesidades o problemáticas de los grupos étnicos.</t>
  </si>
  <si>
    <t>Porcentaje de atención a las personas que acuden al espacio de atención diferenciada -Casa del Pensamiento Indígena</t>
  </si>
  <si>
    <t>(Número de personas atendidas en  el espacio de atención diferenciada Casa del Pensamiento Indígena / Número total de las personas que acuden al espacio de atención diferenciada)*100%</t>
  </si>
  <si>
    <t xml:space="preserve">9.213 Atenciones prestadas de enero a septiembre de 2023, en los Espacios de Atención Diferenciada - EAD: Casa del Pensamiento Indígena. </t>
  </si>
  <si>
    <t>Constante</t>
  </si>
  <si>
    <t>Porcentaje de atención en el EAD Casa del Pensamiento Indígena
*Este corresponde a las atenciones realizadas en el correspondiente periodo de seguimiento</t>
  </si>
  <si>
    <t>Informes de seguimiento trimestral</t>
  </si>
  <si>
    <t xml:space="preserve">Formatos que evidencian la atención de los usuarios en cada uno de los servicios que se prestan en el EAD </t>
  </si>
  <si>
    <t xml:space="preserve">
Subdirección de Asuntos Indígenas y Rrom
</t>
  </si>
  <si>
    <t>4</t>
  </si>
  <si>
    <t>Prestar atención al 100% de la población que acuda al espacio de atención diferenciada (EAD)  Casa Gitana de los Derechos del Pueblo Rrom, como respuesta a las necesidades o problemáticas de los grupos étnicos.</t>
  </si>
  <si>
    <t>Porcentaje de atención a las personas que acuden al espacio de atención diferenciada- Casa del Pueblo Rrom o Gitano</t>
  </si>
  <si>
    <t>(Número de personas atendidas en  el espacio de atención diferenciada  Casa del Pueblo Rrom o Gitano / Número total de las personas que acuden al  espacio de atención diferenciada)*100%</t>
  </si>
  <si>
    <t>892 Atenciones prestadas de enero a septiembre de 2023, en los Espacios de Atención Diferenciada - EAD: Casa Gitana de los Derechos del Pueblo Rrom.</t>
  </si>
  <si>
    <t>Porcentaje de atención en el EAD Casa Gitana de los Derechos del Pueblo Rrom
*Este corresponde a las atenciones realizadas en el correspondiente periodo de seguimiento</t>
  </si>
  <si>
    <t>5</t>
  </si>
  <si>
    <t>Prestar atención al 100% de la población que acuda a los espacios de atención diferenciada (EAD), CONFIA, Posa Wiwa y Emancipation Raizal Plies,  como respuesta a las necesidades o problemáticas de los grupos étnicos.</t>
  </si>
  <si>
    <t>Porcentaje de atención a las personas que acuden a los espacios de atención diferenciada -CONFIA, Posa Wiwa y Emancipation Raizal Plies.</t>
  </si>
  <si>
    <t>(Número de personas atendidas en  los espacios de atención diferenciada  / Número total de las personas que acuden a los espacios de atención diferenciada)*100%</t>
  </si>
  <si>
    <t xml:space="preserve">3.117 Atenciones prestadas en los Espacios de Atención Diferenciada (EAD): CONFIA, Posa Wiwa, Emancipation Raizal Plies,  de enero a septiembre de 2023. </t>
  </si>
  <si>
    <t>Porcentaje de atención en los EAD  CONFIA, Posa Wiwa, Emancipation Raizal Plies
*Este corresponde a las atenciones realizadas en el correspondiente periodo de seguimiento</t>
  </si>
  <si>
    <t xml:space="preserve">Formatos que evidencian la atención de los usuarios en cada uno de los servicios que se prestan en los EAD </t>
  </si>
  <si>
    <t>Subdirección de Asuntos para Comunidades Negras, Afrocolombianas, Raizales y Palenqueras</t>
  </si>
  <si>
    <t>Total metas técnicas (80%)</t>
  </si>
  <si>
    <t>Total metas transversales (20%)</t>
  </si>
  <si>
    <t xml:space="preserve">Total plan de gestión </t>
  </si>
  <si>
    <t>Retadora (mejora)</t>
  </si>
  <si>
    <t>Sostenibilidad del sistema de gestión</t>
  </si>
  <si>
    <t>Fortalecer la gestión institucional aumentando las capacidades de la entidad para la planeación, seguimiento y ejecución de sus metas y recursos, y la gestión del talento humano.</t>
  </si>
  <si>
    <t>T1</t>
  </si>
  <si>
    <t>Obtener una calificación semestral del 80% en la medición de desempeño ambiental, de acuerdo a los criterios establecidos para el Sistema de Gestión Ambiental</t>
  </si>
  <si>
    <t>Porcentaje de cumplimiento de los criteros ambientales</t>
  </si>
  <si>
    <t>Número de criterios ambientales cumplidos / Total de criterios ambientales establecidos * 100</t>
  </si>
  <si>
    <t>80% meta 2023</t>
  </si>
  <si>
    <t>No programada</t>
  </si>
  <si>
    <t>Reporte ambiental Oficina Asesora de Planeación</t>
  </si>
  <si>
    <t>Herramienta Oficina Asesora de Planeación</t>
  </si>
  <si>
    <t>Aplicación de la meta: dependencias del proceso.
Reporte de la meta: Oficina Asesora de Planeación</t>
  </si>
  <si>
    <t>T2</t>
  </si>
  <si>
    <t>Actualizar el 100% los documentos del proceso conforme al plan de trabajo definido.</t>
  </si>
  <si>
    <t>Porcentaje de actualización documental</t>
  </si>
  <si>
    <t>Número de documentos actualizados del proceso / Número de documentos programados a actualizar en el plan de trabajo *100</t>
  </si>
  <si>
    <t>100% meta 2023</t>
  </si>
  <si>
    <t xml:space="preserve">Listado Maestro de Documentos Matiz </t>
  </si>
  <si>
    <t xml:space="preserve">Casos Hola de actualización generados
Listado Maestro de Documentos 
Matiz </t>
  </si>
  <si>
    <t>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</si>
  <si>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</si>
  <si>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</si>
  <si>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</si>
  <si>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Registro de asistencia y presentación realizada</t>
  </si>
  <si>
    <t>Líder del proceso</t>
  </si>
  <si>
    <t>T4</t>
  </si>
  <si>
    <t>Dar respuesta al 100% de los requerimientos ciudadanos asignados a las dependencias de nivel central  con corte a 31 de diciembre de 2023 registradas y tipificadas como Derechos de Petición en el aplicativo Bogotá te Escucha y gestor documental ORFEO.</t>
  </si>
  <si>
    <t>Porcentaje de requerimientos ciudadanos con respuesta definitiva</t>
  </si>
  <si>
    <t>(No. de respuestas efectuadas / No. requerimientos instaurados antes del 31 de diciembre 2023 pendientes por gestionar) X 100</t>
  </si>
  <si>
    <t>Peticiones pendientes por gestionar al 31 de diciembre de  2023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</si>
  <si>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</si>
  <si>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</si>
  <si>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Dependencias de Nivel Central asociadas al proceso</t>
  </si>
  <si>
    <t>T5</t>
  </si>
  <si>
    <t xml:space="preserve">
Gestionar oportunamente el 100% de los requerimientos  que se tipifiquen como derecho de petición ciudadano en los aplicativos Bogotá Te Escucha y  ORFEO, que  sean asignados a las dependencias de Nivel Central durante la vigencia 2024.
</t>
  </si>
  <si>
    <t>Porcentaje de requerimientos ciudadanos  gestionados dentro del término de ley.</t>
  </si>
  <si>
    <t>(No. de peticiones gestionadas en los términos de ley / No. Requerimientos recibidos en la vigencia 2024 que deben tener respuesta) X 100</t>
  </si>
  <si>
    <t xml:space="preserve">Porcentaje de requerimientos ciudadanos gestionados </t>
  </si>
  <si>
    <t xml:space="preserve">Eficiencia </t>
  </si>
  <si>
    <t>Reporte de peticiones ciudadanas gestionadas (con respuesta definitiva o traslado por competencia)</t>
  </si>
  <si>
    <t xml:space="preserve">Publicación del plan de gestión aprobado. Caso HOLA: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</si>
</sst>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sz val="11"/>
      <color rgb="FF000000"/>
      <name val="Calibri Light"/>
      <family val="2"/>
    </font>
    <font>
      <b/>
      <sz val="14"/>
      <color rgb="FF000000"/>
      <name val="Calibri Light"/>
      <scheme val="major"/>
    </font>
    <font>
      <b/>
      <sz val="11"/>
      <color rgb="FF000000"/>
      <name val="Calibri Light"/>
      <scheme val="major"/>
    </font>
    <font>
      <b/>
      <sz val="11"/>
      <color rgb="FF000000"/>
      <name val="Calibri Light"/>
      <family val="2"/>
      <scheme val="major"/>
    </font>
    <font>
      <b/>
      <u/>
      <sz val="14"/>
      <color rgb="FF000000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1"/>
      <color rgb="FF000000"/>
      <name val="Calibri"/>
      <family val="2"/>
    </font>
    <font>
      <sz val="11"/>
      <color theme="8" tint="-0.249977111117893"/>
      <name val="Calibri Light"/>
      <family val="2"/>
      <scheme val="major"/>
    </font>
    <font>
      <sz val="11"/>
      <color rgb="FF4472C4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u/>
      <sz val="11"/>
      <color theme="8" tint="-0.249977111117893"/>
      <name val="Calibri"/>
      <family val="2"/>
      <scheme val="minor"/>
    </font>
    <font>
      <sz val="11"/>
      <color rgb="FF4472C4"/>
      <name val="Calibri Light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124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9" fontId="7" fillId="2" borderId="1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9" fontId="9" fillId="3" borderId="1" xfId="0" applyNumberFormat="1" applyFont="1" applyFill="1" applyBorder="1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9" fontId="6" fillId="3" borderId="1" xfId="1" applyFont="1" applyFill="1" applyBorder="1" applyAlignment="1">
      <alignment wrapText="1"/>
    </xf>
    <xf numFmtId="9" fontId="6" fillId="3" borderId="1" xfId="1" applyFont="1" applyFill="1" applyBorder="1" applyAlignment="1">
      <alignment horizontal="right" wrapText="1"/>
    </xf>
    <xf numFmtId="9" fontId="9" fillId="3" borderId="1" xfId="0" applyNumberFormat="1" applyFont="1" applyFill="1" applyBorder="1" applyAlignment="1">
      <alignment horizontal="right" wrapText="1"/>
    </xf>
    <xf numFmtId="9" fontId="7" fillId="2" borderId="1" xfId="1" applyFont="1" applyFill="1" applyBorder="1" applyAlignment="1">
      <alignment horizontal="right" wrapText="1"/>
    </xf>
    <xf numFmtId="9" fontId="8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9" borderId="1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0" fontId="10" fillId="10" borderId="1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justify" vertical="center" wrapText="1"/>
    </xf>
    <xf numFmtId="0" fontId="16" fillId="0" borderId="3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9" borderId="1" xfId="0" applyFont="1" applyFill="1" applyBorder="1" applyAlignment="1">
      <alignment horizontal="justify" vertical="center" wrapText="1"/>
    </xf>
    <xf numFmtId="0" fontId="16" fillId="9" borderId="3" xfId="0" applyFont="1" applyFill="1" applyBorder="1" applyAlignment="1">
      <alignment horizontal="center" vertical="center" wrapText="1"/>
    </xf>
    <xf numFmtId="9" fontId="16" fillId="0" borderId="3" xfId="1" applyFont="1" applyBorder="1" applyAlignment="1">
      <alignment horizontal="center" vertical="center" wrapText="1"/>
    </xf>
    <xf numFmtId="9" fontId="16" fillId="0" borderId="3" xfId="0" applyNumberFormat="1" applyFont="1" applyBorder="1" applyAlignment="1">
      <alignment horizontal="center" vertical="center" wrapText="1"/>
    </xf>
    <xf numFmtId="9" fontId="15" fillId="0" borderId="1" xfId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center" wrapText="1"/>
    </xf>
    <xf numFmtId="9" fontId="17" fillId="0" borderId="1" xfId="0" applyNumberFormat="1" applyFont="1" applyBorder="1" applyAlignment="1">
      <alignment horizontal="justify" vertical="center" wrapText="1"/>
    </xf>
    <xf numFmtId="0" fontId="17" fillId="9" borderId="1" xfId="0" applyFont="1" applyFill="1" applyBorder="1" applyAlignment="1">
      <alignment horizontal="justify" vertical="center" wrapText="1"/>
    </xf>
    <xf numFmtId="9" fontId="17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>
      <alignment horizontal="left" vertical="center" wrapText="1"/>
    </xf>
    <xf numFmtId="9" fontId="17" fillId="0" borderId="1" xfId="0" applyNumberFormat="1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left" vertical="center" wrapText="1"/>
    </xf>
    <xf numFmtId="9" fontId="17" fillId="0" borderId="1" xfId="1" applyFont="1" applyBorder="1" applyAlignment="1">
      <alignment horizontal="center" vertical="center" wrapText="1"/>
    </xf>
    <xf numFmtId="164" fontId="17" fillId="0" borderId="1" xfId="1" applyNumberFormat="1" applyFont="1" applyBorder="1" applyAlignment="1">
      <alignment horizontal="center" vertical="center" wrapText="1"/>
    </xf>
    <xf numFmtId="10" fontId="18" fillId="0" borderId="1" xfId="1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9" fontId="17" fillId="9" borderId="1" xfId="1" applyFont="1" applyFill="1" applyBorder="1" applyAlignment="1">
      <alignment horizontal="center" vertical="center" wrapText="1"/>
    </xf>
    <xf numFmtId="10" fontId="17" fillId="0" borderId="1" xfId="0" applyNumberFormat="1" applyFont="1" applyBorder="1" applyAlignment="1">
      <alignment horizontal="center" vertical="center" wrapText="1"/>
    </xf>
    <xf numFmtId="1" fontId="17" fillId="9" borderId="1" xfId="1" applyNumberFormat="1" applyFont="1" applyFill="1" applyBorder="1" applyAlignment="1">
      <alignment horizontal="center" vertical="center" wrapText="1"/>
    </xf>
    <xf numFmtId="1" fontId="17" fillId="0" borderId="1" xfId="1" applyNumberFormat="1" applyFont="1" applyBorder="1" applyAlignment="1">
      <alignment horizontal="center" vertical="center" wrapText="1"/>
    </xf>
    <xf numFmtId="0" fontId="20" fillId="0" borderId="1" xfId="2" applyFont="1" applyBorder="1" applyAlignment="1">
      <alignment horizontal="justify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9" fontId="21" fillId="0" borderId="1" xfId="1" applyFont="1" applyBorder="1" applyAlignment="1">
      <alignment horizontal="center" vertical="center" wrapText="1"/>
    </xf>
    <xf numFmtId="9" fontId="18" fillId="0" borderId="1" xfId="1" applyFont="1" applyBorder="1" applyAlignment="1">
      <alignment horizontal="center" vertical="center" wrapText="1"/>
    </xf>
    <xf numFmtId="10" fontId="18" fillId="0" borderId="1" xfId="1" applyNumberFormat="1" applyFont="1" applyBorder="1" applyAlignment="1">
      <alignment horizontal="justify" vertical="center" wrapText="1"/>
    </xf>
    <xf numFmtId="9" fontId="18" fillId="0" borderId="1" xfId="1" applyFont="1" applyBorder="1" applyAlignment="1">
      <alignment horizontal="justify" vertical="center" wrapText="1"/>
    </xf>
    <xf numFmtId="9" fontId="18" fillId="9" borderId="1" xfId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0" fillId="10" borderId="4" xfId="0" applyFont="1" applyFill="1" applyBorder="1" applyAlignment="1">
      <alignment horizontal="left" vertical="center" wrapText="1"/>
    </xf>
    <xf numFmtId="0" fontId="10" fillId="10" borderId="3" xfId="0" applyFont="1" applyFill="1" applyBorder="1" applyAlignment="1">
      <alignment horizontal="left" vertical="center" wrapText="1"/>
    </xf>
    <xf numFmtId="0" fontId="1" fillId="9" borderId="1" xfId="0" applyFont="1" applyFill="1" applyBorder="1" applyAlignment="1">
      <alignment horizontal="justify"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241836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25"/>
  <sheetViews>
    <sheetView tabSelected="1" zoomScaleNormal="100" workbookViewId="0">
      <selection activeCell="E6" sqref="E6"/>
    </sheetView>
  </sheetViews>
  <sheetFormatPr baseColWidth="10" defaultColWidth="10.85546875" defaultRowHeight="15" x14ac:dyDescent="0.25"/>
  <cols>
    <col min="1" max="1" width="5" style="1" customWidth="1"/>
    <col min="2" max="2" width="25.5703125" style="1" customWidth="1"/>
    <col min="3" max="3" width="8.140625" style="1" customWidth="1"/>
    <col min="4" max="4" width="47.42578125" style="1" customWidth="1"/>
    <col min="5" max="5" width="10.85546875" style="1" customWidth="1"/>
    <col min="6" max="6" width="24.42578125" style="1" customWidth="1"/>
    <col min="7" max="7" width="25.28515625" style="1" customWidth="1"/>
    <col min="8" max="8" width="25.42578125" style="1" customWidth="1"/>
    <col min="9" max="9" width="18.42578125" style="1" customWidth="1"/>
    <col min="10" max="10" width="26.7109375" style="1" customWidth="1"/>
    <col min="11" max="14" width="7.28515625" style="1" customWidth="1"/>
    <col min="15" max="15" width="22.5703125" style="1" customWidth="1"/>
    <col min="16" max="16" width="17.85546875" style="1" customWidth="1"/>
    <col min="17" max="17" width="19.7109375" style="1" customWidth="1"/>
    <col min="18" max="18" width="21.7109375" style="1" customWidth="1"/>
    <col min="19" max="19" width="25.42578125" style="1" customWidth="1"/>
    <col min="20" max="20" width="18.7109375" style="1" customWidth="1"/>
    <col min="21" max="22" width="16.5703125" style="1" customWidth="1"/>
    <col min="23" max="23" width="40.28515625" style="1" customWidth="1"/>
    <col min="24" max="27" width="16.5703125" style="1" customWidth="1"/>
    <col min="28" max="28" width="33.42578125" style="1" customWidth="1"/>
    <col min="29" max="31" width="16.5703125" style="1" customWidth="1"/>
    <col min="32" max="32" width="23.5703125" style="1" customWidth="1"/>
    <col min="33" max="33" width="43.7109375" style="1" customWidth="1"/>
    <col min="34" max="34" width="16.5703125" style="1" customWidth="1"/>
    <col min="35" max="36" width="22" style="1" customWidth="1"/>
    <col min="37" max="37" width="16.5703125" style="1" customWidth="1"/>
    <col min="38" max="38" width="34.85546875" style="1" customWidth="1"/>
    <col min="39" max="41" width="16.5703125" style="1" customWidth="1"/>
    <col min="42" max="42" width="21.5703125" style="1" customWidth="1"/>
    <col min="43" max="43" width="39.42578125" style="1" customWidth="1"/>
    <col min="44" max="16384" width="10.85546875" style="1"/>
  </cols>
  <sheetData>
    <row r="1" spans="1:43" s="28" customFormat="1" ht="70.5" customHeight="1" x14ac:dyDescent="0.25">
      <c r="A1" s="105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7" t="s">
        <v>1</v>
      </c>
      <c r="L1" s="107"/>
      <c r="M1" s="107"/>
      <c r="N1" s="107"/>
      <c r="O1" s="107"/>
    </row>
    <row r="2" spans="1:43" s="30" customFormat="1" ht="23.45" customHeight="1" x14ac:dyDescent="0.25">
      <c r="A2" s="109" t="s">
        <v>2</v>
      </c>
      <c r="B2" s="110"/>
      <c r="C2" s="110"/>
      <c r="D2" s="110"/>
      <c r="E2" s="110"/>
      <c r="F2" s="110"/>
      <c r="G2" s="110"/>
      <c r="H2" s="110"/>
      <c r="I2" s="110"/>
      <c r="J2" s="110"/>
      <c r="K2" s="29"/>
      <c r="L2" s="29"/>
      <c r="M2" s="29"/>
      <c r="N2" s="29"/>
      <c r="O2" s="29"/>
    </row>
    <row r="3" spans="1:43" s="28" customFormat="1" x14ac:dyDescent="0.25"/>
    <row r="4" spans="1:43" s="28" customFormat="1" ht="29.1" customHeight="1" x14ac:dyDescent="0.25">
      <c r="A4" s="111" t="s">
        <v>3</v>
      </c>
      <c r="B4" s="112"/>
      <c r="C4" s="117" t="s">
        <v>4</v>
      </c>
      <c r="D4" s="117"/>
      <c r="E4" s="118" t="s">
        <v>5</v>
      </c>
      <c r="F4" s="118"/>
      <c r="G4" s="118"/>
      <c r="H4" s="118"/>
      <c r="I4" s="118"/>
      <c r="J4" s="119"/>
    </row>
    <row r="5" spans="1:43" s="28" customFormat="1" ht="15" customHeight="1" x14ac:dyDescent="0.25">
      <c r="A5" s="113"/>
      <c r="B5" s="114"/>
      <c r="C5" s="117"/>
      <c r="D5" s="117"/>
      <c r="E5" s="34" t="s">
        <v>6</v>
      </c>
      <c r="F5" s="2" t="s">
        <v>7</v>
      </c>
      <c r="G5" s="120" t="s">
        <v>8</v>
      </c>
      <c r="H5" s="118"/>
      <c r="I5" s="118"/>
      <c r="J5" s="119"/>
    </row>
    <row r="6" spans="1:43" s="28" customFormat="1" ht="23.25" customHeight="1" x14ac:dyDescent="0.25">
      <c r="A6" s="113"/>
      <c r="B6" s="114"/>
      <c r="C6" s="117"/>
      <c r="D6" s="117"/>
      <c r="E6" s="32">
        <v>1</v>
      </c>
      <c r="F6" s="32"/>
      <c r="G6" s="121" t="s">
        <v>131</v>
      </c>
      <c r="H6" s="121"/>
      <c r="I6" s="121"/>
      <c r="J6" s="122"/>
    </row>
    <row r="7" spans="1:43" s="28" customFormat="1" ht="24" customHeight="1" x14ac:dyDescent="0.25">
      <c r="A7" s="113"/>
      <c r="B7" s="114"/>
      <c r="C7" s="117"/>
      <c r="D7" s="117"/>
      <c r="E7" s="33"/>
      <c r="F7" s="33"/>
      <c r="G7" s="121"/>
      <c r="H7" s="121"/>
      <c r="I7" s="121"/>
      <c r="J7" s="122"/>
    </row>
    <row r="8" spans="1:43" s="28" customFormat="1" x14ac:dyDescent="0.25">
      <c r="A8" s="115"/>
      <c r="B8" s="116"/>
      <c r="C8" s="117"/>
      <c r="D8" s="117"/>
      <c r="E8" s="35"/>
      <c r="F8" s="31"/>
      <c r="G8" s="123"/>
      <c r="H8" s="123"/>
      <c r="I8" s="123"/>
      <c r="J8" s="123"/>
    </row>
    <row r="9" spans="1:43" s="28" customFormat="1" x14ac:dyDescent="0.25"/>
    <row r="10" spans="1:43" ht="14.45" customHeight="1" x14ac:dyDescent="0.25">
      <c r="A10" s="104" t="s">
        <v>9</v>
      </c>
      <c r="B10" s="104"/>
      <c r="C10" s="104" t="s">
        <v>10</v>
      </c>
      <c r="D10" s="104"/>
      <c r="E10" s="104"/>
      <c r="F10" s="108" t="s">
        <v>11</v>
      </c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4" t="s">
        <v>12</v>
      </c>
      <c r="R10" s="104"/>
      <c r="S10" s="104"/>
      <c r="T10" s="74" t="s">
        <v>13</v>
      </c>
      <c r="U10" s="75"/>
      <c r="V10" s="75"/>
      <c r="W10" s="75"/>
      <c r="X10" s="76"/>
      <c r="Y10" s="80" t="s">
        <v>14</v>
      </c>
      <c r="Z10" s="81"/>
      <c r="AA10" s="81"/>
      <c r="AB10" s="81"/>
      <c r="AC10" s="82"/>
      <c r="AD10" s="86" t="s">
        <v>15</v>
      </c>
      <c r="AE10" s="87"/>
      <c r="AF10" s="87"/>
      <c r="AG10" s="87"/>
      <c r="AH10" s="88"/>
      <c r="AI10" s="92" t="s">
        <v>16</v>
      </c>
      <c r="AJ10" s="93"/>
      <c r="AK10" s="93"/>
      <c r="AL10" s="93"/>
      <c r="AM10" s="94"/>
      <c r="AN10" s="98" t="s">
        <v>17</v>
      </c>
      <c r="AO10" s="99"/>
      <c r="AP10" s="99"/>
      <c r="AQ10" s="100"/>
    </row>
    <row r="11" spans="1:43" ht="14.45" customHeight="1" x14ac:dyDescent="0.25">
      <c r="A11" s="104"/>
      <c r="B11" s="104"/>
      <c r="C11" s="104"/>
      <c r="D11" s="104"/>
      <c r="E11" s="104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4"/>
      <c r="R11" s="104"/>
      <c r="S11" s="104"/>
      <c r="T11" s="77"/>
      <c r="U11" s="78"/>
      <c r="V11" s="78"/>
      <c r="W11" s="78"/>
      <c r="X11" s="79"/>
      <c r="Y11" s="83"/>
      <c r="Z11" s="84"/>
      <c r="AA11" s="84"/>
      <c r="AB11" s="84"/>
      <c r="AC11" s="85"/>
      <c r="AD11" s="89"/>
      <c r="AE11" s="90"/>
      <c r="AF11" s="90"/>
      <c r="AG11" s="90"/>
      <c r="AH11" s="91"/>
      <c r="AI11" s="95"/>
      <c r="AJ11" s="96"/>
      <c r="AK11" s="96"/>
      <c r="AL11" s="96"/>
      <c r="AM11" s="97"/>
      <c r="AN11" s="101"/>
      <c r="AO11" s="102"/>
      <c r="AP11" s="102"/>
      <c r="AQ11" s="103"/>
    </row>
    <row r="12" spans="1:43" ht="45" x14ac:dyDescent="0.25">
      <c r="A12" s="2" t="s">
        <v>18</v>
      </c>
      <c r="B12" s="2" t="s">
        <v>19</v>
      </c>
      <c r="C12" s="2" t="s">
        <v>20</v>
      </c>
      <c r="D12" s="2" t="s">
        <v>21</v>
      </c>
      <c r="E12" s="2" t="s">
        <v>22</v>
      </c>
      <c r="F12" s="20" t="s">
        <v>23</v>
      </c>
      <c r="G12" s="20" t="s">
        <v>24</v>
      </c>
      <c r="H12" s="20" t="s">
        <v>25</v>
      </c>
      <c r="I12" s="20" t="s">
        <v>26</v>
      </c>
      <c r="J12" s="20" t="s">
        <v>27</v>
      </c>
      <c r="K12" s="20" t="s">
        <v>28</v>
      </c>
      <c r="L12" s="20" t="s">
        <v>29</v>
      </c>
      <c r="M12" s="20" t="s">
        <v>30</v>
      </c>
      <c r="N12" s="20" t="s">
        <v>31</v>
      </c>
      <c r="O12" s="20" t="s">
        <v>32</v>
      </c>
      <c r="P12" s="20" t="s">
        <v>33</v>
      </c>
      <c r="Q12" s="2" t="s">
        <v>34</v>
      </c>
      <c r="R12" s="2" t="s">
        <v>35</v>
      </c>
      <c r="S12" s="2" t="s">
        <v>36</v>
      </c>
      <c r="T12" s="3" t="s">
        <v>37</v>
      </c>
      <c r="U12" s="3" t="s">
        <v>38</v>
      </c>
      <c r="V12" s="3" t="s">
        <v>39</v>
      </c>
      <c r="W12" s="3" t="s">
        <v>40</v>
      </c>
      <c r="X12" s="3" t="s">
        <v>41</v>
      </c>
      <c r="Y12" s="21" t="s">
        <v>37</v>
      </c>
      <c r="Z12" s="21" t="s">
        <v>38</v>
      </c>
      <c r="AA12" s="21" t="s">
        <v>39</v>
      </c>
      <c r="AB12" s="21" t="s">
        <v>40</v>
      </c>
      <c r="AC12" s="21" t="s">
        <v>41</v>
      </c>
      <c r="AD12" s="22" t="s">
        <v>37</v>
      </c>
      <c r="AE12" s="22" t="s">
        <v>38</v>
      </c>
      <c r="AF12" s="22" t="s">
        <v>39</v>
      </c>
      <c r="AG12" s="22" t="s">
        <v>40</v>
      </c>
      <c r="AH12" s="22" t="s">
        <v>41</v>
      </c>
      <c r="AI12" s="23" t="s">
        <v>37</v>
      </c>
      <c r="AJ12" s="23" t="s">
        <v>38</v>
      </c>
      <c r="AK12" s="23" t="s">
        <v>39</v>
      </c>
      <c r="AL12" s="23" t="s">
        <v>40</v>
      </c>
      <c r="AM12" s="23" t="s">
        <v>41</v>
      </c>
      <c r="AN12" s="4" t="s">
        <v>37</v>
      </c>
      <c r="AO12" s="4" t="s">
        <v>38</v>
      </c>
      <c r="AP12" s="4" t="s">
        <v>39</v>
      </c>
      <c r="AQ12" s="4" t="s">
        <v>40</v>
      </c>
    </row>
    <row r="13" spans="1:43" s="41" customFormat="1" ht="105" x14ac:dyDescent="0.25">
      <c r="A13" s="36">
        <v>5</v>
      </c>
      <c r="B13" s="36" t="s">
        <v>42</v>
      </c>
      <c r="C13" s="37" t="s">
        <v>43</v>
      </c>
      <c r="D13" s="38" t="s">
        <v>44</v>
      </c>
      <c r="E13" s="39" t="s">
        <v>45</v>
      </c>
      <c r="F13" s="39" t="s">
        <v>46</v>
      </c>
      <c r="G13" s="39" t="s">
        <v>47</v>
      </c>
      <c r="H13" s="39" t="s">
        <v>48</v>
      </c>
      <c r="I13" s="39" t="s">
        <v>49</v>
      </c>
      <c r="J13" s="39" t="s">
        <v>50</v>
      </c>
      <c r="K13" s="39">
        <v>1</v>
      </c>
      <c r="L13" s="39">
        <v>1</v>
      </c>
      <c r="M13" s="39">
        <v>1</v>
      </c>
      <c r="N13" s="39">
        <v>1</v>
      </c>
      <c r="O13" s="39">
        <v>4</v>
      </c>
      <c r="P13" s="39" t="s">
        <v>51</v>
      </c>
      <c r="Q13" s="39" t="s">
        <v>52</v>
      </c>
      <c r="R13" s="39" t="s">
        <v>53</v>
      </c>
      <c r="S13" s="39" t="s">
        <v>54</v>
      </c>
      <c r="T13" s="40">
        <f t="shared" ref="T13:T15" si="0">K13</f>
        <v>1</v>
      </c>
      <c r="U13" s="36"/>
      <c r="V13" s="36">
        <f>IF(U13/T13&gt;100%,100%,U13/T13)</f>
        <v>0</v>
      </c>
      <c r="W13" s="36"/>
      <c r="X13" s="36"/>
      <c r="Y13" s="40">
        <f t="shared" ref="Y13:Y15" si="1">L13</f>
        <v>1</v>
      </c>
      <c r="Z13" s="36"/>
      <c r="AA13" s="36">
        <f>IF(Z13/Y13&gt;100%,100%,Z13/Y13)</f>
        <v>0</v>
      </c>
      <c r="AB13" s="36"/>
      <c r="AC13" s="36"/>
      <c r="AD13" s="40">
        <f t="shared" ref="AD13:AD15" si="2">M13</f>
        <v>1</v>
      </c>
      <c r="AE13" s="36"/>
      <c r="AF13" s="36">
        <f>IF(AE13/AD13&gt;100%,100%,AE13/AD13)</f>
        <v>0</v>
      </c>
      <c r="AG13" s="36"/>
      <c r="AH13" s="36"/>
      <c r="AI13" s="40">
        <f t="shared" ref="AI13:AI15" si="3">N13</f>
        <v>1</v>
      </c>
      <c r="AJ13" s="36"/>
      <c r="AK13" s="36">
        <f>IF(AJ13/AI13&gt;100%,100%,AJ13/AI13)</f>
        <v>0</v>
      </c>
      <c r="AL13" s="36"/>
      <c r="AM13" s="36"/>
      <c r="AN13" s="36">
        <f t="shared" ref="AN13:AN15" si="4">O13</f>
        <v>4</v>
      </c>
      <c r="AO13" s="36"/>
      <c r="AP13" s="36">
        <f>IF(AO13/AN13&gt;100%,100%,AO13/AN13)</f>
        <v>0</v>
      </c>
      <c r="AQ13" s="36"/>
    </row>
    <row r="14" spans="1:43" s="41" customFormat="1" ht="90" x14ac:dyDescent="0.25">
      <c r="A14" s="36">
        <v>5</v>
      </c>
      <c r="B14" s="36" t="s">
        <v>42</v>
      </c>
      <c r="C14" s="37" t="s">
        <v>55</v>
      </c>
      <c r="D14" s="42" t="s">
        <v>56</v>
      </c>
      <c r="E14" s="43" t="s">
        <v>45</v>
      </c>
      <c r="F14" s="43" t="s">
        <v>57</v>
      </c>
      <c r="G14" s="43" t="s">
        <v>58</v>
      </c>
      <c r="H14" s="43" t="s">
        <v>59</v>
      </c>
      <c r="I14" s="39" t="s">
        <v>49</v>
      </c>
      <c r="J14" s="39" t="s">
        <v>60</v>
      </c>
      <c r="K14" s="39">
        <v>1</v>
      </c>
      <c r="L14" s="39">
        <v>1</v>
      </c>
      <c r="M14" s="39" t="s">
        <v>61</v>
      </c>
      <c r="N14" s="39" t="s">
        <v>61</v>
      </c>
      <c r="O14" s="39">
        <v>2</v>
      </c>
      <c r="P14" s="39" t="s">
        <v>51</v>
      </c>
      <c r="Q14" s="39" t="s">
        <v>60</v>
      </c>
      <c r="R14" s="39" t="s">
        <v>62</v>
      </c>
      <c r="S14" s="39" t="s">
        <v>63</v>
      </c>
      <c r="T14" s="40">
        <f t="shared" si="0"/>
        <v>1</v>
      </c>
      <c r="U14" s="36"/>
      <c r="V14" s="36">
        <f t="shared" ref="V14:V15" si="5">IF(U14/T14&gt;100%,100%,U14/T14)</f>
        <v>0</v>
      </c>
      <c r="W14" s="36"/>
      <c r="X14" s="36"/>
      <c r="Y14" s="40">
        <f t="shared" si="1"/>
        <v>1</v>
      </c>
      <c r="Z14" s="36"/>
      <c r="AA14" s="36">
        <f t="shared" ref="AA14:AA15" si="6">IF(Z14/Y14&gt;100%,100%,Z14/Y14)</f>
        <v>0</v>
      </c>
      <c r="AB14" s="36"/>
      <c r="AC14" s="36"/>
      <c r="AD14" s="40" t="str">
        <f t="shared" si="2"/>
        <v>N/A</v>
      </c>
      <c r="AE14" s="36"/>
      <c r="AF14" s="36" t="e">
        <f t="shared" ref="AF14:AF15" si="7">IF(AE14/AD14&gt;100%,100%,AE14/AD14)</f>
        <v>#VALUE!</v>
      </c>
      <c r="AG14" s="36"/>
      <c r="AH14" s="36"/>
      <c r="AI14" s="40" t="str">
        <f t="shared" si="3"/>
        <v>N/A</v>
      </c>
      <c r="AJ14" s="36"/>
      <c r="AK14" s="36" t="e">
        <f t="shared" ref="AK14:AK15" si="8">IF(AJ14/AI14&gt;100%,100%,AJ14/AI14)</f>
        <v>#VALUE!</v>
      </c>
      <c r="AL14" s="36"/>
      <c r="AM14" s="36"/>
      <c r="AN14" s="36">
        <f t="shared" si="4"/>
        <v>2</v>
      </c>
      <c r="AO14" s="36"/>
      <c r="AP14" s="36">
        <f t="shared" ref="AP14:AP15" si="9">IF(AO14/AN14&gt;100%,100%,AO14/AN14)</f>
        <v>0</v>
      </c>
      <c r="AQ14" s="36"/>
    </row>
    <row r="15" spans="1:43" s="41" customFormat="1" ht="120" x14ac:dyDescent="0.25">
      <c r="A15" s="36">
        <v>5</v>
      </c>
      <c r="B15" s="36" t="s">
        <v>42</v>
      </c>
      <c r="C15" s="37" t="s">
        <v>64</v>
      </c>
      <c r="D15" s="38" t="s">
        <v>65</v>
      </c>
      <c r="E15" s="39" t="s">
        <v>45</v>
      </c>
      <c r="F15" s="39" t="s">
        <v>66</v>
      </c>
      <c r="G15" s="39" t="s">
        <v>67</v>
      </c>
      <c r="H15" s="43" t="s">
        <v>68</v>
      </c>
      <c r="I15" s="39" t="s">
        <v>69</v>
      </c>
      <c r="J15" s="39" t="s">
        <v>70</v>
      </c>
      <c r="K15" s="44">
        <v>1</v>
      </c>
      <c r="L15" s="44">
        <v>1</v>
      </c>
      <c r="M15" s="44">
        <v>1</v>
      </c>
      <c r="N15" s="44">
        <v>1</v>
      </c>
      <c r="O15" s="45">
        <v>1</v>
      </c>
      <c r="P15" s="39" t="s">
        <v>51</v>
      </c>
      <c r="Q15" s="39" t="s">
        <v>71</v>
      </c>
      <c r="R15" s="39" t="s">
        <v>72</v>
      </c>
      <c r="S15" s="39" t="s">
        <v>73</v>
      </c>
      <c r="T15" s="46">
        <f t="shared" si="0"/>
        <v>1</v>
      </c>
      <c r="U15" s="36"/>
      <c r="V15" s="36">
        <f t="shared" si="5"/>
        <v>0</v>
      </c>
      <c r="W15" s="36"/>
      <c r="X15" s="36"/>
      <c r="Y15" s="46">
        <f t="shared" si="1"/>
        <v>1</v>
      </c>
      <c r="Z15" s="36"/>
      <c r="AA15" s="36">
        <f t="shared" si="6"/>
        <v>0</v>
      </c>
      <c r="AB15" s="36"/>
      <c r="AC15" s="36"/>
      <c r="AD15" s="46">
        <f t="shared" si="2"/>
        <v>1</v>
      </c>
      <c r="AE15" s="36"/>
      <c r="AF15" s="36">
        <f t="shared" si="7"/>
        <v>0</v>
      </c>
      <c r="AG15" s="36"/>
      <c r="AH15" s="36"/>
      <c r="AI15" s="46">
        <f t="shared" si="3"/>
        <v>1</v>
      </c>
      <c r="AJ15" s="36"/>
      <c r="AK15" s="36">
        <f t="shared" si="8"/>
        <v>0</v>
      </c>
      <c r="AL15" s="36"/>
      <c r="AM15" s="36"/>
      <c r="AN15" s="36">
        <f t="shared" si="4"/>
        <v>1</v>
      </c>
      <c r="AO15" s="36"/>
      <c r="AP15" s="36">
        <f t="shared" si="9"/>
        <v>0</v>
      </c>
      <c r="AQ15" s="36"/>
    </row>
    <row r="16" spans="1:43" s="41" customFormat="1" ht="120" x14ac:dyDescent="0.25">
      <c r="A16" s="36">
        <v>5</v>
      </c>
      <c r="B16" s="36" t="s">
        <v>42</v>
      </c>
      <c r="C16" s="37" t="s">
        <v>74</v>
      </c>
      <c r="D16" s="38" t="s">
        <v>75</v>
      </c>
      <c r="E16" s="39" t="s">
        <v>45</v>
      </c>
      <c r="F16" s="39" t="s">
        <v>76</v>
      </c>
      <c r="G16" s="39" t="s">
        <v>77</v>
      </c>
      <c r="H16" s="43" t="s">
        <v>78</v>
      </c>
      <c r="I16" s="39" t="s">
        <v>69</v>
      </c>
      <c r="J16" s="39" t="s">
        <v>79</v>
      </c>
      <c r="K16" s="44">
        <v>1</v>
      </c>
      <c r="L16" s="44">
        <v>1</v>
      </c>
      <c r="M16" s="44">
        <v>1</v>
      </c>
      <c r="N16" s="44">
        <v>1</v>
      </c>
      <c r="O16" s="45">
        <v>1</v>
      </c>
      <c r="P16" s="39" t="s">
        <v>51</v>
      </c>
      <c r="Q16" s="39" t="s">
        <v>71</v>
      </c>
      <c r="R16" s="39" t="s">
        <v>72</v>
      </c>
      <c r="S16" s="39" t="s">
        <v>73</v>
      </c>
      <c r="T16" s="46">
        <f t="shared" ref="T16" si="10">K16</f>
        <v>1</v>
      </c>
      <c r="U16" s="36"/>
      <c r="V16" s="36">
        <f t="shared" ref="V16" si="11">IF(U16/T16&gt;100%,100%,U16/T16)</f>
        <v>0</v>
      </c>
      <c r="W16" s="36"/>
      <c r="X16" s="36"/>
      <c r="Y16" s="46">
        <f t="shared" ref="Y16" si="12">L16</f>
        <v>1</v>
      </c>
      <c r="Z16" s="36"/>
      <c r="AA16" s="36">
        <f t="shared" ref="AA16" si="13">IF(Z16/Y16&gt;100%,100%,Z16/Y16)</f>
        <v>0</v>
      </c>
      <c r="AB16" s="36"/>
      <c r="AC16" s="36"/>
      <c r="AD16" s="46">
        <f t="shared" ref="AD16" si="14">M16</f>
        <v>1</v>
      </c>
      <c r="AE16" s="36"/>
      <c r="AF16" s="36">
        <f t="shared" ref="AF16" si="15">IF(AE16/AD16&gt;100%,100%,AE16/AD16)</f>
        <v>0</v>
      </c>
      <c r="AG16" s="36"/>
      <c r="AH16" s="36"/>
      <c r="AI16" s="46">
        <f t="shared" ref="AI16" si="16">N16</f>
        <v>1</v>
      </c>
      <c r="AJ16" s="36"/>
      <c r="AK16" s="36">
        <f t="shared" ref="AK16" si="17">IF(AJ16/AI16&gt;100%,100%,AJ16/AI16)</f>
        <v>0</v>
      </c>
      <c r="AL16" s="36"/>
      <c r="AM16" s="36"/>
      <c r="AN16" s="36">
        <f t="shared" ref="AN16" si="18">O16</f>
        <v>1</v>
      </c>
      <c r="AO16" s="36"/>
      <c r="AP16" s="36">
        <f t="shared" ref="AP16" si="19">IF(AO16/AN16&gt;100%,100%,AO16/AN16)</f>
        <v>0</v>
      </c>
      <c r="AQ16" s="36"/>
    </row>
    <row r="17" spans="1:43" s="41" customFormat="1" ht="153.75" customHeight="1" x14ac:dyDescent="0.25">
      <c r="A17" s="36">
        <v>5</v>
      </c>
      <c r="B17" s="36" t="s">
        <v>42</v>
      </c>
      <c r="C17" s="37" t="s">
        <v>80</v>
      </c>
      <c r="D17" s="38" t="s">
        <v>81</v>
      </c>
      <c r="E17" s="39" t="s">
        <v>45</v>
      </c>
      <c r="F17" s="39" t="s">
        <v>82</v>
      </c>
      <c r="G17" s="39" t="s">
        <v>83</v>
      </c>
      <c r="H17" s="43" t="s">
        <v>84</v>
      </c>
      <c r="I17" s="39" t="s">
        <v>69</v>
      </c>
      <c r="J17" s="39" t="s">
        <v>85</v>
      </c>
      <c r="K17" s="44">
        <v>1</v>
      </c>
      <c r="L17" s="44">
        <v>1</v>
      </c>
      <c r="M17" s="44">
        <v>1</v>
      </c>
      <c r="N17" s="44">
        <v>1</v>
      </c>
      <c r="O17" s="45">
        <v>1</v>
      </c>
      <c r="P17" s="39" t="s">
        <v>51</v>
      </c>
      <c r="Q17" s="39" t="s">
        <v>71</v>
      </c>
      <c r="R17" s="39" t="s">
        <v>86</v>
      </c>
      <c r="S17" s="39" t="s">
        <v>87</v>
      </c>
      <c r="T17" s="46">
        <f>K17</f>
        <v>1</v>
      </c>
      <c r="U17" s="36"/>
      <c r="V17" s="36">
        <f>IF(U17/T17&gt;100%,100%,U17/T17)</f>
        <v>0</v>
      </c>
      <c r="W17" s="36"/>
      <c r="X17" s="36"/>
      <c r="Y17" s="46">
        <f>L17</f>
        <v>1</v>
      </c>
      <c r="Z17" s="36"/>
      <c r="AA17" s="36">
        <f>IF(Z17/Y17&gt;100%,100%,Z17/Y17)</f>
        <v>0</v>
      </c>
      <c r="AB17" s="36"/>
      <c r="AC17" s="36"/>
      <c r="AD17" s="46">
        <f>M17</f>
        <v>1</v>
      </c>
      <c r="AE17" s="36"/>
      <c r="AF17" s="36">
        <f>IF(AE17/AD17&gt;100%,100%,AE17/AD17)</f>
        <v>0</v>
      </c>
      <c r="AG17" s="36"/>
      <c r="AH17" s="36"/>
      <c r="AI17" s="46">
        <f>N17</f>
        <v>1</v>
      </c>
      <c r="AJ17" s="36"/>
      <c r="AK17" s="36">
        <f>IF(AJ17/AI17&gt;100%,100%,AJ17/AI17)</f>
        <v>0</v>
      </c>
      <c r="AL17" s="36"/>
      <c r="AM17" s="36"/>
      <c r="AN17" s="36">
        <f>O17</f>
        <v>1</v>
      </c>
      <c r="AO17" s="36"/>
      <c r="AP17" s="36">
        <f>IF(AO17/AN17&gt;100%,100%,AO17/AN17)</f>
        <v>0</v>
      </c>
      <c r="AQ17" s="36"/>
    </row>
    <row r="18" spans="1:43" s="5" customFormat="1" ht="15.75" x14ac:dyDescent="0.25">
      <c r="A18" s="10"/>
      <c r="B18" s="10"/>
      <c r="C18" s="10"/>
      <c r="D18" s="13" t="s">
        <v>88</v>
      </c>
      <c r="E18" s="10"/>
      <c r="F18" s="10"/>
      <c r="G18" s="10"/>
      <c r="H18" s="10"/>
      <c r="I18" s="10"/>
      <c r="J18" s="10"/>
      <c r="K18" s="15"/>
      <c r="L18" s="15"/>
      <c r="M18" s="15"/>
      <c r="N18" s="15"/>
      <c r="O18" s="15"/>
      <c r="P18" s="10"/>
      <c r="Q18" s="10"/>
      <c r="R18" s="10"/>
      <c r="S18" s="10"/>
      <c r="T18" s="15"/>
      <c r="U18" s="15"/>
      <c r="V18" s="15">
        <f>AVERAGE(V13:V17)*80%</f>
        <v>0</v>
      </c>
      <c r="W18" s="15"/>
      <c r="X18" s="15"/>
      <c r="Y18" s="15"/>
      <c r="Z18" s="15"/>
      <c r="AA18" s="15">
        <f>AVERAGE(AA13:AA17)*80%</f>
        <v>0</v>
      </c>
      <c r="AB18" s="15"/>
      <c r="AC18" s="15"/>
      <c r="AD18" s="15"/>
      <c r="AE18" s="15"/>
      <c r="AF18" s="15" t="e">
        <f>AVERAGE(AF13:AF17)*80%</f>
        <v>#VALUE!</v>
      </c>
      <c r="AG18" s="15"/>
      <c r="AH18" s="15"/>
      <c r="AI18" s="15"/>
      <c r="AJ18" s="15"/>
      <c r="AK18" s="15" t="e">
        <f>AVERAGE(AK13:AK17)*80%</f>
        <v>#VALUE!</v>
      </c>
      <c r="AL18" s="10"/>
      <c r="AM18" s="10"/>
      <c r="AN18" s="16"/>
      <c r="AO18" s="16"/>
      <c r="AP18" s="15">
        <f>AVERAGE(AP13:AP17)*80%</f>
        <v>0</v>
      </c>
      <c r="AQ18" s="10"/>
    </row>
    <row r="19" spans="1:43" s="26" customFormat="1" ht="158.25" customHeight="1" x14ac:dyDescent="0.25">
      <c r="A19" s="27">
        <v>7</v>
      </c>
      <c r="B19" s="24" t="s">
        <v>93</v>
      </c>
      <c r="C19" s="27" t="s">
        <v>94</v>
      </c>
      <c r="D19" s="25" t="s">
        <v>95</v>
      </c>
      <c r="E19" s="47" t="s">
        <v>92</v>
      </c>
      <c r="F19" s="47" t="s">
        <v>96</v>
      </c>
      <c r="G19" s="47" t="s">
        <v>97</v>
      </c>
      <c r="H19" s="48" t="s">
        <v>98</v>
      </c>
      <c r="I19" s="49" t="s">
        <v>69</v>
      </c>
      <c r="J19" s="47" t="s">
        <v>96</v>
      </c>
      <c r="K19" s="50" t="s">
        <v>99</v>
      </c>
      <c r="L19" s="50">
        <v>0.8</v>
      </c>
      <c r="M19" s="50" t="s">
        <v>99</v>
      </c>
      <c r="N19" s="50">
        <v>0.8</v>
      </c>
      <c r="O19" s="50">
        <v>0.8</v>
      </c>
      <c r="P19" s="47" t="s">
        <v>51</v>
      </c>
      <c r="Q19" s="51" t="s">
        <v>100</v>
      </c>
      <c r="R19" s="51" t="s">
        <v>101</v>
      </c>
      <c r="S19" s="51" t="s">
        <v>102</v>
      </c>
      <c r="T19" s="52" t="str">
        <f>K19</f>
        <v>No programada</v>
      </c>
      <c r="U19" s="53" t="s">
        <v>99</v>
      </c>
      <c r="V19" s="53" t="s">
        <v>99</v>
      </c>
      <c r="W19" s="54" t="s">
        <v>99</v>
      </c>
      <c r="X19" s="54" t="s">
        <v>99</v>
      </c>
      <c r="Y19" s="55">
        <f>L19</f>
        <v>0.8</v>
      </c>
      <c r="Z19" s="56"/>
      <c r="AA19" s="57">
        <f t="shared" ref="AA19:AA23" si="20">IF(Z19/Y19&gt;100%,100%,Z19/Y19)</f>
        <v>0</v>
      </c>
      <c r="AB19" s="47"/>
      <c r="AC19" s="47"/>
      <c r="AD19" s="52" t="str">
        <f>U19</f>
        <v>No programada</v>
      </c>
      <c r="AE19" s="53" t="s">
        <v>99</v>
      </c>
      <c r="AF19" s="53" t="s">
        <v>99</v>
      </c>
      <c r="AG19" s="54" t="s">
        <v>99</v>
      </c>
      <c r="AH19" s="54" t="s">
        <v>99</v>
      </c>
      <c r="AI19" s="55">
        <f>N19</f>
        <v>0.8</v>
      </c>
      <c r="AJ19" s="58"/>
      <c r="AK19" s="57">
        <f t="shared" ref="AK19:AK23" si="21">IF(AJ19/AI19&gt;100%,100%,AJ19/AI19)</f>
        <v>0</v>
      </c>
      <c r="AL19" s="47"/>
      <c r="AM19" s="47"/>
      <c r="AN19" s="52">
        <f>O19</f>
        <v>0.8</v>
      </c>
      <c r="AO19" s="59"/>
      <c r="AP19" s="57">
        <f t="shared" ref="AP19:AP23" si="22">IF(AO19/AN19&gt;100%,100%,AO19/AN19)</f>
        <v>0</v>
      </c>
      <c r="AQ19" s="58"/>
    </row>
    <row r="20" spans="1:43" s="26" customFormat="1" ht="105" x14ac:dyDescent="0.25">
      <c r="A20" s="27">
        <v>7</v>
      </c>
      <c r="B20" s="24" t="s">
        <v>93</v>
      </c>
      <c r="C20" s="27" t="s">
        <v>103</v>
      </c>
      <c r="D20" s="24" t="s">
        <v>104</v>
      </c>
      <c r="E20" s="47" t="s">
        <v>92</v>
      </c>
      <c r="F20" s="47" t="s">
        <v>105</v>
      </c>
      <c r="G20" s="47" t="s">
        <v>106</v>
      </c>
      <c r="H20" s="48" t="s">
        <v>107</v>
      </c>
      <c r="I20" s="49" t="s">
        <v>69</v>
      </c>
      <c r="J20" s="47" t="s">
        <v>105</v>
      </c>
      <c r="K20" s="60">
        <v>0.25</v>
      </c>
      <c r="L20" s="60">
        <v>0.25</v>
      </c>
      <c r="M20" s="60">
        <v>0.25</v>
      </c>
      <c r="N20" s="60">
        <v>0.25</v>
      </c>
      <c r="O20" s="60">
        <v>1</v>
      </c>
      <c r="P20" s="47" t="s">
        <v>51</v>
      </c>
      <c r="Q20" s="51" t="s">
        <v>108</v>
      </c>
      <c r="R20" s="51" t="s">
        <v>109</v>
      </c>
      <c r="S20" s="51" t="s">
        <v>102</v>
      </c>
      <c r="T20" s="52">
        <f t="shared" ref="T20:T23" si="23">K20</f>
        <v>0.25</v>
      </c>
      <c r="U20" s="59"/>
      <c r="V20" s="57">
        <f t="shared" ref="V20:V23" si="24">IF(U20/T20&gt;100%,100%,U20/T20)</f>
        <v>0</v>
      </c>
      <c r="W20" s="58"/>
      <c r="X20" s="47"/>
      <c r="Y20" s="55">
        <f t="shared" ref="Y20:Y21" si="25">L20</f>
        <v>0.25</v>
      </c>
      <c r="Z20" s="52"/>
      <c r="AA20" s="57">
        <f t="shared" si="20"/>
        <v>0</v>
      </c>
      <c r="AB20" s="47"/>
      <c r="AC20" s="47"/>
      <c r="AD20" s="55">
        <f>M20</f>
        <v>0.25</v>
      </c>
      <c r="AE20" s="58"/>
      <c r="AF20" s="57">
        <f t="shared" ref="AF20" si="26">IF(AE20/AD20&gt;100%,100%,AE20/AD20)</f>
        <v>0</v>
      </c>
      <c r="AG20" s="47"/>
      <c r="AH20" s="47"/>
      <c r="AI20" s="55">
        <f t="shared" ref="AI20:AI21" si="27">N20</f>
        <v>0.25</v>
      </c>
      <c r="AJ20" s="58"/>
      <c r="AK20" s="57">
        <f t="shared" si="21"/>
        <v>0</v>
      </c>
      <c r="AL20" s="47"/>
      <c r="AM20" s="47"/>
      <c r="AN20" s="52">
        <f t="shared" ref="AN20:AN23" si="28">O20</f>
        <v>1</v>
      </c>
      <c r="AO20" s="61"/>
      <c r="AP20" s="57">
        <f t="shared" si="22"/>
        <v>0</v>
      </c>
      <c r="AQ20" s="58"/>
    </row>
    <row r="21" spans="1:43" s="26" customFormat="1" ht="105" x14ac:dyDescent="0.25">
      <c r="A21" s="27">
        <v>7</v>
      </c>
      <c r="B21" s="24" t="s">
        <v>93</v>
      </c>
      <c r="C21" s="27" t="s">
        <v>110</v>
      </c>
      <c r="D21" s="24" t="s">
        <v>111</v>
      </c>
      <c r="E21" s="47" t="s">
        <v>92</v>
      </c>
      <c r="F21" s="47" t="s">
        <v>112</v>
      </c>
      <c r="G21" s="47" t="s">
        <v>113</v>
      </c>
      <c r="H21" s="47" t="s">
        <v>61</v>
      </c>
      <c r="I21" s="49" t="s">
        <v>49</v>
      </c>
      <c r="J21" s="47" t="s">
        <v>112</v>
      </c>
      <c r="K21" s="62">
        <v>0</v>
      </c>
      <c r="L21" s="62">
        <v>1</v>
      </c>
      <c r="M21" s="62">
        <v>0</v>
      </c>
      <c r="N21" s="62">
        <v>1</v>
      </c>
      <c r="O21" s="62">
        <v>2</v>
      </c>
      <c r="P21" s="47" t="s">
        <v>51</v>
      </c>
      <c r="Q21" s="51" t="s">
        <v>114</v>
      </c>
      <c r="R21" s="51" t="s">
        <v>114</v>
      </c>
      <c r="S21" s="47" t="s">
        <v>115</v>
      </c>
      <c r="T21" s="53" t="s">
        <v>99</v>
      </c>
      <c r="U21" s="53" t="s">
        <v>99</v>
      </c>
      <c r="V21" s="53" t="s">
        <v>99</v>
      </c>
      <c r="W21" s="54" t="s">
        <v>99</v>
      </c>
      <c r="X21" s="54" t="s">
        <v>99</v>
      </c>
      <c r="Y21" s="63">
        <f t="shared" si="25"/>
        <v>1</v>
      </c>
      <c r="Z21" s="58"/>
      <c r="AA21" s="57">
        <f t="shared" si="20"/>
        <v>0</v>
      </c>
      <c r="AB21" s="64"/>
      <c r="AC21" s="47"/>
      <c r="AD21" s="53" t="s">
        <v>99</v>
      </c>
      <c r="AE21" s="53" t="s">
        <v>99</v>
      </c>
      <c r="AF21" s="53" t="s">
        <v>99</v>
      </c>
      <c r="AG21" s="54" t="s">
        <v>99</v>
      </c>
      <c r="AH21" s="54" t="s">
        <v>99</v>
      </c>
      <c r="AI21" s="63">
        <f t="shared" si="27"/>
        <v>1</v>
      </c>
      <c r="AJ21" s="58"/>
      <c r="AK21" s="57">
        <f t="shared" si="21"/>
        <v>0</v>
      </c>
      <c r="AL21" s="47"/>
      <c r="AM21" s="47"/>
      <c r="AN21" s="53">
        <f t="shared" si="28"/>
        <v>2</v>
      </c>
      <c r="AO21" s="53"/>
      <c r="AP21" s="57">
        <f t="shared" si="22"/>
        <v>0</v>
      </c>
      <c r="AQ21" s="58"/>
    </row>
    <row r="22" spans="1:43" s="26" customFormat="1" ht="126.75" customHeight="1" x14ac:dyDescent="0.25">
      <c r="A22" s="65">
        <v>5</v>
      </c>
      <c r="B22" s="66" t="s">
        <v>42</v>
      </c>
      <c r="C22" s="67" t="s">
        <v>116</v>
      </c>
      <c r="D22" s="68" t="s">
        <v>117</v>
      </c>
      <c r="E22" s="68" t="s">
        <v>92</v>
      </c>
      <c r="F22" s="68" t="s">
        <v>118</v>
      </c>
      <c r="G22" s="68" t="s">
        <v>119</v>
      </c>
      <c r="H22" s="68" t="s">
        <v>120</v>
      </c>
      <c r="I22" s="68" t="s">
        <v>49</v>
      </c>
      <c r="J22" s="68" t="s">
        <v>118</v>
      </c>
      <c r="K22" s="69">
        <v>1</v>
      </c>
      <c r="L22" s="69">
        <v>0</v>
      </c>
      <c r="M22" s="69">
        <v>0</v>
      </c>
      <c r="N22" s="69">
        <v>0</v>
      </c>
      <c r="O22" s="69">
        <v>1</v>
      </c>
      <c r="P22" s="68" t="s">
        <v>51</v>
      </c>
      <c r="Q22" s="68" t="s">
        <v>121</v>
      </c>
      <c r="R22" s="68" t="s">
        <v>122</v>
      </c>
      <c r="S22" s="68" t="s">
        <v>123</v>
      </c>
      <c r="T22" s="52">
        <f t="shared" si="23"/>
        <v>1</v>
      </c>
      <c r="U22" s="70"/>
      <c r="V22" s="57">
        <f t="shared" si="24"/>
        <v>0</v>
      </c>
      <c r="W22" s="71"/>
      <c r="X22" s="72"/>
      <c r="Y22" s="53" t="s">
        <v>99</v>
      </c>
      <c r="Z22" s="53" t="s">
        <v>99</v>
      </c>
      <c r="AA22" s="53" t="s">
        <v>99</v>
      </c>
      <c r="AB22" s="54" t="s">
        <v>99</v>
      </c>
      <c r="AC22" s="54" t="s">
        <v>99</v>
      </c>
      <c r="AD22" s="53" t="s">
        <v>99</v>
      </c>
      <c r="AE22" s="53" t="s">
        <v>99</v>
      </c>
      <c r="AF22" s="53" t="s">
        <v>99</v>
      </c>
      <c r="AG22" s="54" t="s">
        <v>99</v>
      </c>
      <c r="AH22" s="54" t="s">
        <v>99</v>
      </c>
      <c r="AI22" s="53" t="s">
        <v>99</v>
      </c>
      <c r="AJ22" s="53" t="s">
        <v>99</v>
      </c>
      <c r="AK22" s="53" t="s">
        <v>99</v>
      </c>
      <c r="AL22" s="54" t="s">
        <v>99</v>
      </c>
      <c r="AM22" s="54" t="s">
        <v>99</v>
      </c>
      <c r="AN22" s="52">
        <f t="shared" si="28"/>
        <v>1</v>
      </c>
      <c r="AO22" s="73"/>
      <c r="AP22" s="57">
        <f t="shared" si="22"/>
        <v>0</v>
      </c>
      <c r="AQ22" s="71"/>
    </row>
    <row r="23" spans="1:43" s="26" customFormat="1" ht="137.25" customHeight="1" x14ac:dyDescent="0.25">
      <c r="A23" s="65">
        <v>5</v>
      </c>
      <c r="B23" s="66" t="s">
        <v>42</v>
      </c>
      <c r="C23" s="67" t="s">
        <v>124</v>
      </c>
      <c r="D23" s="68" t="s">
        <v>125</v>
      </c>
      <c r="E23" s="68" t="s">
        <v>92</v>
      </c>
      <c r="F23" s="68" t="s">
        <v>126</v>
      </c>
      <c r="G23" s="68" t="s">
        <v>127</v>
      </c>
      <c r="H23" s="68" t="s">
        <v>61</v>
      </c>
      <c r="I23" s="68" t="s">
        <v>69</v>
      </c>
      <c r="J23" s="68" t="s">
        <v>128</v>
      </c>
      <c r="K23" s="69">
        <v>1</v>
      </c>
      <c r="L23" s="69">
        <v>1</v>
      </c>
      <c r="M23" s="69">
        <v>1</v>
      </c>
      <c r="N23" s="69">
        <v>1</v>
      </c>
      <c r="O23" s="69">
        <v>1</v>
      </c>
      <c r="P23" s="68" t="s">
        <v>129</v>
      </c>
      <c r="Q23" s="68" t="s">
        <v>130</v>
      </c>
      <c r="R23" s="68" t="s">
        <v>122</v>
      </c>
      <c r="S23" s="68" t="s">
        <v>123</v>
      </c>
      <c r="T23" s="52">
        <f t="shared" si="23"/>
        <v>1</v>
      </c>
      <c r="U23" s="70"/>
      <c r="V23" s="57">
        <f t="shared" si="24"/>
        <v>0</v>
      </c>
      <c r="W23" s="71"/>
      <c r="X23" s="72"/>
      <c r="Y23" s="55">
        <v>1</v>
      </c>
      <c r="Z23" s="70"/>
      <c r="AA23" s="57">
        <f t="shared" si="20"/>
        <v>0</v>
      </c>
      <c r="AB23" s="71"/>
      <c r="AC23" s="72"/>
      <c r="AD23" s="55">
        <v>1</v>
      </c>
      <c r="AE23" s="70"/>
      <c r="AF23" s="70"/>
      <c r="AG23" s="71"/>
      <c r="AH23" s="72"/>
      <c r="AI23" s="55">
        <v>1</v>
      </c>
      <c r="AJ23" s="70"/>
      <c r="AK23" s="57">
        <f t="shared" si="21"/>
        <v>0</v>
      </c>
      <c r="AL23" s="71"/>
      <c r="AM23" s="72"/>
      <c r="AN23" s="52">
        <f t="shared" si="28"/>
        <v>1</v>
      </c>
      <c r="AO23" s="70"/>
      <c r="AP23" s="57">
        <f t="shared" si="22"/>
        <v>0</v>
      </c>
      <c r="AQ23" s="71"/>
    </row>
    <row r="24" spans="1:43" s="5" customFormat="1" ht="15.75" x14ac:dyDescent="0.25">
      <c r="A24" s="10"/>
      <c r="B24" s="10"/>
      <c r="C24" s="10"/>
      <c r="D24" s="11" t="s">
        <v>89</v>
      </c>
      <c r="E24" s="11"/>
      <c r="F24" s="11"/>
      <c r="G24" s="11"/>
      <c r="H24" s="11"/>
      <c r="I24" s="11"/>
      <c r="J24" s="11"/>
      <c r="K24" s="12"/>
      <c r="L24" s="12"/>
      <c r="M24" s="12"/>
      <c r="N24" s="12"/>
      <c r="O24" s="12"/>
      <c r="P24" s="11"/>
      <c r="Q24" s="10"/>
      <c r="R24" s="10"/>
      <c r="S24" s="10"/>
      <c r="T24" s="12"/>
      <c r="U24" s="12"/>
      <c r="V24" s="14" t="e">
        <f>AVERAGE(#REF!)*20%</f>
        <v>#REF!</v>
      </c>
      <c r="W24" s="10"/>
      <c r="X24" s="10"/>
      <c r="Y24" s="12"/>
      <c r="Z24" s="12"/>
      <c r="AA24" s="14" t="e">
        <f>AVERAGE(#REF!)*20%</f>
        <v>#REF!</v>
      </c>
      <c r="AB24" s="10"/>
      <c r="AC24" s="10"/>
      <c r="AD24" s="12"/>
      <c r="AE24" s="12"/>
      <c r="AF24" s="14" t="e">
        <f>AVERAGE(#REF!)*20%</f>
        <v>#REF!</v>
      </c>
      <c r="AG24" s="10"/>
      <c r="AH24" s="10"/>
      <c r="AI24" s="12"/>
      <c r="AJ24" s="12"/>
      <c r="AK24" s="14" t="e">
        <f>AVERAGE(#REF!)*20%</f>
        <v>#REF!</v>
      </c>
      <c r="AL24" s="10"/>
      <c r="AM24" s="10"/>
      <c r="AN24" s="17"/>
      <c r="AO24" s="17"/>
      <c r="AP24" s="14" t="e">
        <f>AVERAGE(#REF!)*20%</f>
        <v>#REF!</v>
      </c>
      <c r="AQ24" s="10"/>
    </row>
    <row r="25" spans="1:43" s="9" customFormat="1" ht="18.75" x14ac:dyDescent="0.3">
      <c r="A25" s="6"/>
      <c r="B25" s="6"/>
      <c r="C25" s="6"/>
      <c r="D25" s="7" t="s">
        <v>90</v>
      </c>
      <c r="E25" s="6"/>
      <c r="F25" s="6"/>
      <c r="G25" s="6"/>
      <c r="H25" s="6"/>
      <c r="I25" s="6"/>
      <c r="J25" s="6"/>
      <c r="K25" s="8"/>
      <c r="L25" s="8"/>
      <c r="M25" s="8"/>
      <c r="N25" s="8"/>
      <c r="O25" s="8"/>
      <c r="P25" s="6"/>
      <c r="Q25" s="6"/>
      <c r="R25" s="6"/>
      <c r="S25" s="6"/>
      <c r="T25" s="8"/>
      <c r="U25" s="8"/>
      <c r="V25" s="19" t="e">
        <f>V18+V24</f>
        <v>#REF!</v>
      </c>
      <c r="W25" s="6"/>
      <c r="X25" s="6"/>
      <c r="Y25" s="8"/>
      <c r="Z25" s="8"/>
      <c r="AA25" s="19" t="e">
        <f>AA18+AA24</f>
        <v>#REF!</v>
      </c>
      <c r="AB25" s="6"/>
      <c r="AC25" s="6"/>
      <c r="AD25" s="8"/>
      <c r="AE25" s="8"/>
      <c r="AF25" s="19" t="e">
        <f>AF18+AF24</f>
        <v>#VALUE!</v>
      </c>
      <c r="AG25" s="6"/>
      <c r="AH25" s="6"/>
      <c r="AI25" s="8"/>
      <c r="AJ25" s="8"/>
      <c r="AK25" s="19" t="e">
        <f>AK18+AK24</f>
        <v>#VALUE!</v>
      </c>
      <c r="AL25" s="6"/>
      <c r="AM25" s="6"/>
      <c r="AN25" s="18"/>
      <c r="AO25" s="18"/>
      <c r="AP25" s="19" t="e">
        <f>AP18+AP24</f>
        <v>#REF!</v>
      </c>
      <c r="AQ25" s="6"/>
    </row>
  </sheetData>
  <mergeCells count="19">
    <mergeCell ref="Q10:S11"/>
    <mergeCell ref="E4:J4"/>
    <mergeCell ref="G5:J5"/>
    <mergeCell ref="G6:J6"/>
    <mergeCell ref="G7:J7"/>
    <mergeCell ref="G8:J8"/>
    <mergeCell ref="A10:B11"/>
    <mergeCell ref="A1:J1"/>
    <mergeCell ref="K1:O1"/>
    <mergeCell ref="C10:E11"/>
    <mergeCell ref="F10:P11"/>
    <mergeCell ref="A2:J2"/>
    <mergeCell ref="A4:B8"/>
    <mergeCell ref="C4:D8"/>
    <mergeCell ref="T10:X11"/>
    <mergeCell ref="Y10:AC11"/>
    <mergeCell ref="AD10:AH11"/>
    <mergeCell ref="AI10:AM11"/>
    <mergeCell ref="AN10:AQ11"/>
  </mergeCells>
  <dataValidations count="1">
    <dataValidation allowBlank="1" showInputMessage="1" showErrorMessage="1" error="Escriba un texto " promptTitle="Cualquier contenido" sqref="E12 E3:E5 E8:E9" xr:uid="{00000000-0002-0000-0000-000000000000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E1 E10:E11 E18 E24:E1048576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22</v>
      </c>
    </row>
    <row r="2" spans="1:1" x14ac:dyDescent="0.25">
      <c r="A2" t="s">
        <v>45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1af18d-056f-4964-a4d4-6e4a193c4be8">
      <Terms xmlns="http://schemas.microsoft.com/office/infopath/2007/PartnerControls"/>
    </lcf76f155ced4ddcb4097134ff3c332f>
    <TaxCatchAll xmlns="38b6df34-1b8c-495f-a726-5adc1e4db42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FEF7154083CD14AAA5208675136BD0A" ma:contentTypeVersion="19" ma:contentTypeDescription="Crear nuevo documento." ma:contentTypeScope="" ma:versionID="5443d150edf1553b424a73f955145322">
  <xsd:schema xmlns:xsd="http://www.w3.org/2001/XMLSchema" xmlns:xs="http://www.w3.org/2001/XMLSchema" xmlns:p="http://schemas.microsoft.com/office/2006/metadata/properties" xmlns:ns2="de1af18d-056f-4964-a4d4-6e4a193c4be8" xmlns:ns3="38b6df34-1b8c-495f-a726-5adc1e4db422" targetNamespace="http://schemas.microsoft.com/office/2006/metadata/properties" ma:root="true" ma:fieldsID="d4cb8984e07bd1946e7cefa02ee666a2" ns2:_="" ns3:_="">
    <xsd:import namespace="de1af18d-056f-4964-a4d4-6e4a193c4be8"/>
    <xsd:import namespace="38b6df34-1b8c-495f-a726-5adc1e4db4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1af18d-056f-4964-a4d4-6e4a193c4b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b6df34-1b8c-495f-a726-5adc1e4db42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a6d177b-0c41-48bc-ba2f-e0636a38adb8}" ma:internalName="TaxCatchAll" ma:showField="CatchAllData" ma:web="38b6df34-1b8c-495f-a726-5adc1e4db4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D912C2-67FF-4F74-B857-B8D2F5FE6CA6}">
  <ds:schemaRefs>
    <ds:schemaRef ds:uri="http://www.w3.org/XML/1998/namespace"/>
    <ds:schemaRef ds:uri="38b6df34-1b8c-495f-a726-5adc1e4db42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de1af18d-056f-4964-a4d4-6e4a193c4be8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34C560D-4385-412E-88F9-2DCA36622E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1af18d-056f-4964-a4d4-6e4a193c4be8"/>
    <ds:schemaRef ds:uri="38b6df34-1b8c-495f-a726-5adc1e4db4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Yamile Espinosa Galindo</cp:lastModifiedBy>
  <cp:revision/>
  <dcterms:created xsi:type="dcterms:W3CDTF">2021-01-25T18:44:53Z</dcterms:created>
  <dcterms:modified xsi:type="dcterms:W3CDTF">2023-11-20T12:41:41Z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0x010100CFEF7154083CD14AAA5208675136BD0A</vt:lpwstr>
  </property>
  <property fmtid="{D5CDD505-2E9C-101B-9397-08002B2CF9AE}" pid="3" name="MediaServiceImageTags">
    <vt:lpwstr/>
  </property>
</Properties>
</file>