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F8CF9717-1173-4390-A1E0-8C2F42779EF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2" i="1" l="1"/>
  <c r="AN22" i="1"/>
  <c r="AK22" i="1"/>
  <c r="AA22" i="1"/>
  <c r="V22" i="1"/>
  <c r="T22" i="1"/>
  <c r="AP21" i="1"/>
  <c r="AN21" i="1"/>
  <c r="V21" i="1"/>
  <c r="T21" i="1"/>
  <c r="AP20" i="1"/>
  <c r="AN20" i="1"/>
  <c r="AK20" i="1"/>
  <c r="AI20" i="1"/>
  <c r="AA20" i="1"/>
  <c r="Y20" i="1"/>
  <c r="AP19" i="1"/>
  <c r="AN19" i="1"/>
  <c r="AK19" i="1"/>
  <c r="AI19" i="1"/>
  <c r="AF19" i="1"/>
  <c r="AD19" i="1"/>
  <c r="AA19" i="1"/>
  <c r="Y19" i="1"/>
  <c r="V19" i="1"/>
  <c r="T19" i="1"/>
  <c r="AP18" i="1"/>
  <c r="AN18" i="1"/>
  <c r="AK18" i="1"/>
  <c r="AI18" i="1"/>
  <c r="AD18" i="1"/>
  <c r="AA18" i="1"/>
  <c r="Y18" i="1"/>
  <c r="T18" i="1"/>
  <c r="W23" i="1" l="1"/>
  <c r="W24" i="1" s="1"/>
  <c r="AB23" i="1"/>
  <c r="AB24" i="1" s="1"/>
  <c r="AG23" i="1"/>
  <c r="O14" i="1" l="1"/>
  <c r="AO14" i="1" l="1"/>
  <c r="AQ14" i="1" s="1"/>
  <c r="AJ15" i="1"/>
  <c r="AL15" i="1" s="1"/>
  <c r="AE15" i="1"/>
  <c r="AG15" i="1" s="1"/>
  <c r="AO15" i="1"/>
  <c r="AQ15" i="1" s="1"/>
  <c r="O13" i="1"/>
  <c r="AJ16" i="1"/>
  <c r="AL16" i="1" s="1"/>
  <c r="AJ14" i="1"/>
  <c r="AL14" i="1" s="1"/>
  <c r="AL13" i="1"/>
  <c r="AE16" i="1"/>
  <c r="AG16" i="1" s="1"/>
  <c r="AE14" i="1"/>
  <c r="AG14" i="1" s="1"/>
  <c r="AG13" i="1"/>
  <c r="AG17" i="1" s="1"/>
  <c r="AG24" i="1" s="1"/>
  <c r="AQ13" i="1"/>
  <c r="AO16" i="1"/>
  <c r="AQ16" i="1" s="1"/>
  <c r="AQ17" i="1" l="1"/>
  <c r="AL17" i="1"/>
  <c r="AQ23" i="1"/>
  <c r="AL23" i="1"/>
  <c r="AQ24" i="1" l="1"/>
  <c r="AL24" i="1"/>
</calcChain>
</file>

<file path=xl/sharedStrings.xml><?xml version="1.0" encoding="utf-8"?>
<sst xmlns="http://schemas.openxmlformats.org/spreadsheetml/2006/main" count="246" uniqueCount="137">
  <si>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</si>
  <si>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DEPENDENCIAS ASOCIADAS</t>
  </si>
  <si>
    <t>Dirección de Tecnologías e Información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</si>
  <si>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</si>
  <si>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</si>
  <si>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</si>
  <si>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</si>
  <si>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</si>
  <si>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</si>
  <si>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</si>
  <si>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</si>
  <si>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</si>
  <si>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</si>
  <si>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</si>
  <si>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</si>
  <si>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</si>
  <si>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</si>
  <si>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</si>
  <si>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</si>
  <si>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</si>
  <si>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</si>
  <si>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</si>
  <si>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</si>
  <si>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</si>
  <si>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</si>
  <si>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</si>
  <si>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</si>
  <si>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</si>
  <si>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</si>
  <si>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</si>
  <si>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</si>
  <si>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</si>
  <si>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</si>
  <si>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</si>
  <si>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</si>
  <si>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</si>
  <si>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</si>
  <si>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</si>
  <si>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</si>
  <si>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</si>
  <si>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</si>
  <si>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</si>
  <si>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</si>
  <si>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</si>
  <si>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Implementar estrategias de Gobierno Abierto y transparencia, haciendo uso de herramientas de las TIC para su divulgación, como parte del fortalecimiento de la relación entre la ciudadanía y el gobierno.</t>
  </si>
  <si>
    <t>Desarrollar el 100% de una estrategia de divulgación de las políticas de seguridad y privacidad de la información en la SDG</t>
  </si>
  <si>
    <t>Gestión</t>
  </si>
  <si>
    <t xml:space="preserve">Porcentaje de actividades ejecutadas de la estrategia de divulgación de las políticas de seguridad y privacidad de la información. </t>
  </si>
  <si>
    <t>(Actividades ejecutadas /actividades planeadas)*100</t>
  </si>
  <si>
    <t>Suma</t>
  </si>
  <si>
    <t>Porcentaje de avance de las actividades del modelo de seguridad y privacidad de la información</t>
  </si>
  <si>
    <t>Eficacia</t>
  </si>
  <si>
    <t xml:space="preserve">Informe de avance de la estrategia </t>
  </si>
  <si>
    <t>Modelo de Seguridad y Privacidad de la Información</t>
  </si>
  <si>
    <t>Informe de actividades realizadas</t>
  </si>
  <si>
    <t>En el periodo se logró lo siguiente:
• Identificación de las fuentes de información del proceso de IVC de la SDG.
• Creación de un modelo de datos que permita la consulta de información del proceso de IVC de la SDG para compartir con el sistema SUDIVC.
• Construcción del componente técnico (servicio web) para el servicio de intercambio de información.
• Definición y validación del mensaje de datos que registrará la información en el sistema IVC de la SG.
• Despliegue en ambiente de pruebas en la plataforma de intercambio de información X-Road del componente técnico (Servicio Web).</t>
  </si>
  <si>
    <t>InformeAvanceProyecto_1_06072023.pdf</t>
  </si>
  <si>
    <t xml:space="preserve"> Implementar un modelo de gestión de servicios de interoperabilidad. </t>
  </si>
  <si>
    <t xml:space="preserve">Un modelo de gestión implementado
 </t>
  </si>
  <si>
    <t xml:space="preserve">Número de modelos de gestión implementados    </t>
  </si>
  <si>
    <t xml:space="preserve">Número de servicios de interoperabilidad </t>
  </si>
  <si>
    <t xml:space="preserve">Modelo de  gestión de los servicios de interoperabilidad implementado </t>
  </si>
  <si>
    <t>Marco de interoperabilidad para Gobierno Digital</t>
  </si>
  <si>
    <t>Garantizar el 96% de la disponibilidad de los servicios de la infraestructura TI (Procesamiento, almacenamiento, conectividad)</t>
  </si>
  <si>
    <t>Porcentaje de  de disponibilidad de los servicios de infraestructura TI</t>
  </si>
  <si>
    <t>Tiempo real de disponibilidad/tiempo disponibilidad programada</t>
  </si>
  <si>
    <t>96% (2023)</t>
  </si>
  <si>
    <t>Constante</t>
  </si>
  <si>
    <t>Porcentaje disponibilidad</t>
  </si>
  <si>
    <t>Informe mensual de disponibilidad</t>
  </si>
  <si>
    <t>Informes de seguimiento especilista redes y seguridad</t>
  </si>
  <si>
    <t>Informe mensual de disponiblidad</t>
  </si>
  <si>
    <t>Mantener al 93%  el Acuerdo de Niveles de Servicio (ANS) en la solución de los requerimientos asignados a la Dirección de Tecnologías e Información mediante la Herramienta de Gestión de Servicios.</t>
  </si>
  <si>
    <t>Porcentaje  de cumplimiento de ANS</t>
  </si>
  <si>
    <t>(Número de solicitudes solucionadas dentro de los ANS /Número total de solicitudes recibidas en el mes</t>
  </si>
  <si>
    <t>93% (2023)</t>
  </si>
  <si>
    <t>Porcentaje de casos atendidos dentro de los ANS</t>
  </si>
  <si>
    <t>Informe mensual de cumplimiento de ANS</t>
  </si>
  <si>
    <t>Tablero de control de servicios de TI</t>
  </si>
  <si>
    <t>Total metas procesos (80%)</t>
  </si>
  <si>
    <t>Fortalecer la gestión institucional aumentando las capacidades de la entidad para la planeación, seguimiento y ejecución de sus metas y recursos, y la gestión del talento humano.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</si>
  <si>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</si>
  <si>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</si>
  <si>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</si>
  <si>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</si>
  <si>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</si>
  <si>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</si>
  <si>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</si>
  <si>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</si>
  <si>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</si>
  <si>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</si>
  <si>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</si>
  <si>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</si>
  <si>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</si>
  <si>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</si>
  <si>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</si>
  <si>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</si>
  <si>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</si>
  <si>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</si>
  <si>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</si>
  <si>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</si>
  <si>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</si>
  <si>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</si>
  <si>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</si>
  <si>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</si>
  <si>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</si>
  <si>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</si>
  <si>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</si>
  <si>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</si>
  <si>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</si>
  <si>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</si>
  <si>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</si>
  <si>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</si>
  <si>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</si>
  <si>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</si>
  <si>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</si>
  <si>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</si>
  <si>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</si>
  <si>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</si>
  <si>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</si>
  <si>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</si>
  <si>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</si>
  <si>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</si>
  <si>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</si>
  <si>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</si>
  <si>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</si>
  <si>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</si>
  <si>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</si>
  <si>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</si>
  <si>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</si>
  <si>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Decreciente</t>
  </si>
  <si>
    <t>Efectividad</t>
  </si>
  <si>
    <t>Realizar acciones enfocadas al fortalecimiento de la gobernabilidad democrática local.</t>
  </si>
  <si>
    <t>Fortalecer las relaciones de confianza con las corporaciones político-administrativas de elección popular y con la región, facilitando la aprobación de iniciativas que permitan atender las demandas ciudadanas.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</si>
  <si>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GERENCIA DE TIC</t>
    </r>
  </si>
  <si>
    <t>VIGENCIA DE LA PLANEACIÓN 2024</t>
  </si>
  <si>
    <t xml:space="preserve">Publicación del plan de gestión aprobado. Caso HOLA: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</si>
</sst>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u/>
      <sz val="11"/>
      <color rgb="FF0070C0"/>
      <name val="Calibri"/>
      <family val="2"/>
      <scheme val="minor"/>
    </font>
    <font>
      <sz val="11"/>
      <color rgb="FF0070C0"/>
      <name val="Calibri Light"/>
      <family val="2"/>
    </font>
    <font>
      <sz val="12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9" fontId="8" fillId="2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9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4" fillId="0" borderId="1" xfId="5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9" fontId="15" fillId="0" borderId="1" xfId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vertical="center" wrapText="1"/>
    </xf>
    <xf numFmtId="164" fontId="1" fillId="9" borderId="1" xfId="4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vertical="center"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9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6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Hipervínculo" xfId="5" builtinId="8"/>
    <cellStyle name="Millares" xfId="4" builtinId="3"/>
    <cellStyle name="Millares [0] 2" xfId="3" xr:uid="{FE894D4F-6071-45CE-99A4-4C500BBDB9EE}"/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1</xdr:col>
      <xdr:colOff>1961778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4"/>
  <sheetViews>
    <sheetView tabSelected="1" zoomScaleNormal="100" workbookViewId="0">
      <selection activeCell="A4" sqref="A4:C8"/>
    </sheetView>
  </sheetViews>
  <sheetFormatPr baseColWidth="10" defaultColWidth="10.85546875" defaultRowHeight="15" x14ac:dyDescent="0.25"/>
  <cols>
    <col min="1" max="1" width="7" style="1" customWidth="1"/>
    <col min="2" max="2" width="36.42578125" style="1" customWidth="1"/>
    <col min="3" max="3" width="9.140625" style="1" customWidth="1"/>
    <col min="4" max="4" width="44.28515625" style="1" bestFit="1" customWidth="1"/>
    <col min="5" max="5" width="16.7109375" style="1" customWidth="1"/>
    <col min="6" max="6" width="22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9.7109375" style="1" customWidth="1"/>
    <col min="11" max="14" width="7.28515625" style="1" customWidth="1"/>
    <col min="15" max="15" width="19.71093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49" t="s">
        <v>134</v>
      </c>
      <c r="B1" s="50"/>
      <c r="C1" s="50"/>
      <c r="D1" s="50"/>
      <c r="E1" s="50"/>
      <c r="F1" s="50"/>
      <c r="G1" s="50"/>
      <c r="H1" s="50"/>
      <c r="I1" s="50"/>
      <c r="J1" s="50"/>
      <c r="K1" s="57" t="s">
        <v>0</v>
      </c>
      <c r="L1" s="57"/>
      <c r="M1" s="57"/>
      <c r="N1" s="57"/>
      <c r="O1" s="57"/>
    </row>
    <row r="2" spans="1:44" s="5" customFormat="1" ht="23.45" customHeight="1" x14ac:dyDescent="0.25">
      <c r="A2" s="55" t="s">
        <v>135</v>
      </c>
      <c r="B2" s="56"/>
      <c r="C2" s="56"/>
      <c r="D2" s="56"/>
      <c r="E2" s="56"/>
      <c r="F2" s="56"/>
      <c r="G2" s="56"/>
      <c r="H2" s="56"/>
      <c r="I2" s="56"/>
      <c r="J2" s="56"/>
      <c r="K2" s="32"/>
      <c r="L2" s="32"/>
      <c r="M2" s="32"/>
      <c r="N2" s="32"/>
      <c r="O2" s="32"/>
    </row>
    <row r="3" spans="1:44" x14ac:dyDescent="0.25">
      <c r="D3" s="20"/>
    </row>
    <row r="4" spans="1:44" ht="29.1" customHeight="1" x14ac:dyDescent="0.25">
      <c r="A4" s="91" t="s">
        <v>1</v>
      </c>
      <c r="B4" s="92"/>
      <c r="C4" s="93"/>
      <c r="D4" s="51" t="s">
        <v>2</v>
      </c>
      <c r="E4" s="42" t="s">
        <v>3</v>
      </c>
      <c r="F4" s="42"/>
      <c r="G4" s="42"/>
      <c r="H4" s="42"/>
      <c r="I4" s="42"/>
      <c r="J4" s="42"/>
    </row>
    <row r="5" spans="1:44" x14ac:dyDescent="0.25">
      <c r="A5" s="94"/>
      <c r="B5" s="95"/>
      <c r="C5" s="96"/>
      <c r="D5" s="52"/>
      <c r="E5" s="2" t="s">
        <v>4</v>
      </c>
      <c r="F5" s="33" t="s">
        <v>5</v>
      </c>
      <c r="G5" s="43" t="s">
        <v>6</v>
      </c>
      <c r="H5" s="43"/>
      <c r="I5" s="43"/>
      <c r="J5" s="43"/>
    </row>
    <row r="6" spans="1:44" x14ac:dyDescent="0.25">
      <c r="A6" s="94"/>
      <c r="B6" s="95"/>
      <c r="C6" s="96"/>
      <c r="D6" s="52"/>
      <c r="E6" s="24">
        <v>1</v>
      </c>
      <c r="F6" s="24"/>
      <c r="G6" s="44" t="s">
        <v>136</v>
      </c>
      <c r="H6" s="44"/>
      <c r="I6" s="44"/>
      <c r="J6" s="44"/>
    </row>
    <row r="7" spans="1:44" x14ac:dyDescent="0.25">
      <c r="A7" s="94"/>
      <c r="B7" s="95"/>
      <c r="C7" s="96"/>
      <c r="D7" s="52"/>
      <c r="E7" s="24"/>
      <c r="F7" s="24"/>
      <c r="G7" s="44"/>
      <c r="H7" s="44"/>
      <c r="I7" s="44"/>
      <c r="J7" s="44"/>
    </row>
    <row r="8" spans="1:44" x14ac:dyDescent="0.25">
      <c r="A8" s="97"/>
      <c r="B8" s="98"/>
      <c r="C8" s="99"/>
      <c r="D8" s="53"/>
      <c r="E8" s="24"/>
      <c r="F8" s="24"/>
      <c r="G8" s="45"/>
      <c r="H8" s="45"/>
      <c r="I8" s="45"/>
      <c r="J8" s="45"/>
    </row>
    <row r="10" spans="1:44" s="5" customFormat="1" ht="22.5" customHeight="1" x14ac:dyDescent="0.25">
      <c r="A10" s="42" t="s">
        <v>7</v>
      </c>
      <c r="B10" s="42"/>
      <c r="C10" s="42" t="s">
        <v>8</v>
      </c>
      <c r="D10" s="42"/>
      <c r="E10" s="42"/>
      <c r="F10" s="54" t="s">
        <v>9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42" t="s">
        <v>10</v>
      </c>
      <c r="R10" s="42"/>
      <c r="S10" s="42"/>
      <c r="T10" s="42"/>
      <c r="U10" s="41" t="s">
        <v>11</v>
      </c>
      <c r="V10" s="41"/>
      <c r="W10" s="41"/>
      <c r="X10" s="41"/>
      <c r="Y10" s="41"/>
      <c r="Z10" s="46" t="s">
        <v>11</v>
      </c>
      <c r="AA10" s="46"/>
      <c r="AB10" s="46"/>
      <c r="AC10" s="46"/>
      <c r="AD10" s="46"/>
      <c r="AE10" s="47" t="s">
        <v>11</v>
      </c>
      <c r="AF10" s="47"/>
      <c r="AG10" s="47"/>
      <c r="AH10" s="47"/>
      <c r="AI10" s="47"/>
      <c r="AJ10" s="48" t="s">
        <v>11</v>
      </c>
      <c r="AK10" s="48"/>
      <c r="AL10" s="48"/>
      <c r="AM10" s="48"/>
      <c r="AN10" s="48"/>
      <c r="AO10" s="40" t="s">
        <v>12</v>
      </c>
      <c r="AP10" s="40"/>
      <c r="AQ10" s="40"/>
      <c r="AR10" s="40"/>
    </row>
    <row r="11" spans="1:44" ht="14.45" customHeight="1" x14ac:dyDescent="0.25">
      <c r="A11" s="42"/>
      <c r="B11" s="42"/>
      <c r="C11" s="42"/>
      <c r="D11" s="42"/>
      <c r="E11" s="42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42"/>
      <c r="R11" s="42"/>
      <c r="S11" s="42"/>
      <c r="T11" s="42"/>
      <c r="U11" s="41" t="s">
        <v>13</v>
      </c>
      <c r="V11" s="41"/>
      <c r="W11" s="41"/>
      <c r="X11" s="41"/>
      <c r="Y11" s="41"/>
      <c r="Z11" s="46" t="s">
        <v>14</v>
      </c>
      <c r="AA11" s="46"/>
      <c r="AB11" s="46"/>
      <c r="AC11" s="46"/>
      <c r="AD11" s="46"/>
      <c r="AE11" s="47" t="s">
        <v>15</v>
      </c>
      <c r="AF11" s="47"/>
      <c r="AG11" s="47"/>
      <c r="AH11" s="47"/>
      <c r="AI11" s="47"/>
      <c r="AJ11" s="48" t="s">
        <v>16</v>
      </c>
      <c r="AK11" s="48"/>
      <c r="AL11" s="48"/>
      <c r="AM11" s="48"/>
      <c r="AN11" s="48"/>
      <c r="AO11" s="40" t="s">
        <v>17</v>
      </c>
      <c r="AP11" s="40"/>
      <c r="AQ11" s="40"/>
      <c r="AR11" s="40"/>
    </row>
    <row r="12" spans="1:44" ht="60" x14ac:dyDescent="0.25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  <c r="F12" s="19" t="s">
        <v>23</v>
      </c>
      <c r="G12" s="19" t="s">
        <v>24</v>
      </c>
      <c r="H12" s="19" t="s">
        <v>25</v>
      </c>
      <c r="I12" s="19" t="s">
        <v>26</v>
      </c>
      <c r="J12" s="19" t="s">
        <v>27</v>
      </c>
      <c r="K12" s="19" t="s">
        <v>28</v>
      </c>
      <c r="L12" s="19" t="s">
        <v>29</v>
      </c>
      <c r="M12" s="19" t="s">
        <v>30</v>
      </c>
      <c r="N12" s="19" t="s">
        <v>31</v>
      </c>
      <c r="O12" s="19" t="s">
        <v>32</v>
      </c>
      <c r="P12" s="19" t="s">
        <v>33</v>
      </c>
      <c r="Q12" s="3" t="s">
        <v>34</v>
      </c>
      <c r="R12" s="3" t="s">
        <v>35</v>
      </c>
      <c r="S12" s="3" t="s">
        <v>36</v>
      </c>
      <c r="T12" s="3" t="s">
        <v>37</v>
      </c>
      <c r="U12" s="28" t="s">
        <v>38</v>
      </c>
      <c r="V12" s="28" t="s">
        <v>39</v>
      </c>
      <c r="W12" s="28" t="s">
        <v>40</v>
      </c>
      <c r="X12" s="28" t="s">
        <v>41</v>
      </c>
      <c r="Y12" s="28" t="s">
        <v>42</v>
      </c>
      <c r="Z12" s="29" t="s">
        <v>38</v>
      </c>
      <c r="AA12" s="29" t="s">
        <v>39</v>
      </c>
      <c r="AB12" s="29" t="s">
        <v>40</v>
      </c>
      <c r="AC12" s="29" t="s">
        <v>41</v>
      </c>
      <c r="AD12" s="29" t="s">
        <v>42</v>
      </c>
      <c r="AE12" s="30" t="s">
        <v>38</v>
      </c>
      <c r="AF12" s="30" t="s">
        <v>39</v>
      </c>
      <c r="AG12" s="30" t="s">
        <v>40</v>
      </c>
      <c r="AH12" s="30" t="s">
        <v>41</v>
      </c>
      <c r="AI12" s="30" t="s">
        <v>42</v>
      </c>
      <c r="AJ12" s="31" t="s">
        <v>38</v>
      </c>
      <c r="AK12" s="31" t="s">
        <v>39</v>
      </c>
      <c r="AL12" s="31" t="s">
        <v>40</v>
      </c>
      <c r="AM12" s="31" t="s">
        <v>41</v>
      </c>
      <c r="AN12" s="31" t="s">
        <v>42</v>
      </c>
      <c r="AO12" s="4" t="s">
        <v>38</v>
      </c>
      <c r="AP12" s="4" t="s">
        <v>39</v>
      </c>
      <c r="AQ12" s="4" t="s">
        <v>40</v>
      </c>
      <c r="AR12" s="4" t="s">
        <v>43</v>
      </c>
    </row>
    <row r="13" spans="1:44" s="90" customFormat="1" ht="102.75" customHeight="1" x14ac:dyDescent="0.25">
      <c r="A13" s="35">
        <v>3</v>
      </c>
      <c r="B13" s="82" t="s">
        <v>44</v>
      </c>
      <c r="C13" s="35">
        <v>1</v>
      </c>
      <c r="D13" s="83" t="s">
        <v>45</v>
      </c>
      <c r="E13" s="82" t="s">
        <v>46</v>
      </c>
      <c r="F13" s="82" t="s">
        <v>47</v>
      </c>
      <c r="G13" s="82" t="s">
        <v>48</v>
      </c>
      <c r="H13" s="36">
        <v>0</v>
      </c>
      <c r="I13" s="35" t="s">
        <v>49</v>
      </c>
      <c r="J13" s="35" t="s">
        <v>50</v>
      </c>
      <c r="K13" s="78">
        <v>0.25</v>
      </c>
      <c r="L13" s="78">
        <v>0.25</v>
      </c>
      <c r="M13" s="78">
        <v>0.25</v>
      </c>
      <c r="N13" s="78">
        <v>0.25</v>
      </c>
      <c r="O13" s="78">
        <f t="shared" ref="O13:O14" si="0">K13+L13+M13+N13</f>
        <v>1</v>
      </c>
      <c r="P13" s="35" t="s">
        <v>51</v>
      </c>
      <c r="Q13" s="82" t="s">
        <v>52</v>
      </c>
      <c r="R13" s="82" t="s">
        <v>53</v>
      </c>
      <c r="S13" s="84" t="s">
        <v>2</v>
      </c>
      <c r="T13" s="82" t="s">
        <v>54</v>
      </c>
      <c r="U13" s="85"/>
      <c r="V13" s="86"/>
      <c r="W13" s="87"/>
      <c r="X13" s="88"/>
      <c r="Y13" s="88"/>
      <c r="Z13" s="89">
        <v>1</v>
      </c>
      <c r="AA13" s="86">
        <v>1</v>
      </c>
      <c r="AB13" s="87"/>
      <c r="AC13" s="88" t="s">
        <v>55</v>
      </c>
      <c r="AD13" s="88" t="s">
        <v>56</v>
      </c>
      <c r="AE13" s="85">
        <v>0</v>
      </c>
      <c r="AF13" s="86"/>
      <c r="AG13" s="87" t="e">
        <f t="shared" ref="AG13:AG16" si="1">IF(AF13/AE13&gt;100%,100%,AF13/AE13)</f>
        <v>#DIV/0!</v>
      </c>
      <c r="AH13" s="88"/>
      <c r="AI13" s="88"/>
      <c r="AJ13" s="89">
        <v>1</v>
      </c>
      <c r="AK13" s="86"/>
      <c r="AL13" s="87">
        <f t="shared" ref="AL13:AL16" si="2">IF(AK13/AJ13&gt;100%,100%,AK13/AJ13)</f>
        <v>0</v>
      </c>
      <c r="AM13" s="88"/>
      <c r="AN13" s="88"/>
      <c r="AO13" s="89">
        <v>2</v>
      </c>
      <c r="AP13" s="86"/>
      <c r="AQ13" s="87">
        <f t="shared" ref="AQ13:AQ16" si="3">IF(AP13/AO13&gt;100%,100%,AP13/AO13)</f>
        <v>0</v>
      </c>
      <c r="AR13" s="88"/>
    </row>
    <row r="14" spans="1:44" s="90" customFormat="1" ht="90" x14ac:dyDescent="0.25">
      <c r="A14" s="35">
        <v>3</v>
      </c>
      <c r="B14" s="82" t="s">
        <v>44</v>
      </c>
      <c r="C14" s="35">
        <v>2</v>
      </c>
      <c r="D14" s="79" t="s">
        <v>57</v>
      </c>
      <c r="E14" s="82" t="s">
        <v>46</v>
      </c>
      <c r="F14" s="82" t="s">
        <v>58</v>
      </c>
      <c r="G14" s="82" t="s">
        <v>59</v>
      </c>
      <c r="H14" s="36">
        <v>0</v>
      </c>
      <c r="I14" s="35" t="s">
        <v>49</v>
      </c>
      <c r="J14" s="35" t="s">
        <v>60</v>
      </c>
      <c r="K14" s="36">
        <v>0</v>
      </c>
      <c r="L14" s="36">
        <v>0</v>
      </c>
      <c r="M14" s="36">
        <v>0</v>
      </c>
      <c r="N14" s="80">
        <v>1</v>
      </c>
      <c r="O14" s="78">
        <f t="shared" si="0"/>
        <v>1</v>
      </c>
      <c r="P14" s="35" t="s">
        <v>51</v>
      </c>
      <c r="Q14" s="82" t="s">
        <v>61</v>
      </c>
      <c r="R14" s="82" t="s">
        <v>62</v>
      </c>
      <c r="S14" s="84" t="s">
        <v>2</v>
      </c>
      <c r="T14" s="82" t="s">
        <v>54</v>
      </c>
      <c r="U14" s="85"/>
      <c r="V14" s="86"/>
      <c r="W14" s="87"/>
      <c r="X14" s="88"/>
      <c r="Y14" s="88"/>
      <c r="Z14" s="85"/>
      <c r="AA14" s="86"/>
      <c r="AB14" s="87"/>
      <c r="AC14" s="88"/>
      <c r="AD14" s="88"/>
      <c r="AE14" s="85">
        <f t="shared" ref="AE14:AE16" si="4">M14</f>
        <v>0</v>
      </c>
      <c r="AF14" s="86"/>
      <c r="AG14" s="87" t="e">
        <f t="shared" si="1"/>
        <v>#DIV/0!</v>
      </c>
      <c r="AH14" s="88"/>
      <c r="AI14" s="88"/>
      <c r="AJ14" s="85">
        <f t="shared" ref="AJ14:AJ16" si="5">N14</f>
        <v>1</v>
      </c>
      <c r="AK14" s="86"/>
      <c r="AL14" s="87">
        <f t="shared" si="2"/>
        <v>0</v>
      </c>
      <c r="AM14" s="88"/>
      <c r="AN14" s="88"/>
      <c r="AO14" s="85">
        <f t="shared" ref="AO14:AO16" si="6">O14</f>
        <v>1</v>
      </c>
      <c r="AP14" s="86"/>
      <c r="AQ14" s="87">
        <f t="shared" si="3"/>
        <v>0</v>
      </c>
      <c r="AR14" s="88"/>
    </row>
    <row r="15" spans="1:44" s="90" customFormat="1" ht="90" x14ac:dyDescent="0.25">
      <c r="A15" s="35">
        <v>3</v>
      </c>
      <c r="B15" s="82" t="s">
        <v>44</v>
      </c>
      <c r="C15" s="35">
        <v>4</v>
      </c>
      <c r="D15" s="82" t="s">
        <v>63</v>
      </c>
      <c r="E15" s="82" t="s">
        <v>46</v>
      </c>
      <c r="F15" s="82" t="s">
        <v>64</v>
      </c>
      <c r="G15" s="82" t="s">
        <v>65</v>
      </c>
      <c r="H15" s="36" t="s">
        <v>66</v>
      </c>
      <c r="I15" s="35" t="s">
        <v>67</v>
      </c>
      <c r="J15" s="35" t="s">
        <v>68</v>
      </c>
      <c r="K15" s="81">
        <v>0.96</v>
      </c>
      <c r="L15" s="78">
        <v>0.96</v>
      </c>
      <c r="M15" s="78">
        <v>0.96</v>
      </c>
      <c r="N15" s="78">
        <v>0.96</v>
      </c>
      <c r="O15" s="81">
        <v>0.96</v>
      </c>
      <c r="P15" s="35" t="s">
        <v>51</v>
      </c>
      <c r="Q15" s="82" t="s">
        <v>69</v>
      </c>
      <c r="R15" s="82" t="s">
        <v>70</v>
      </c>
      <c r="S15" s="84" t="s">
        <v>2</v>
      </c>
      <c r="T15" s="82" t="s">
        <v>71</v>
      </c>
      <c r="U15" s="85"/>
      <c r="V15" s="86"/>
      <c r="W15" s="87"/>
      <c r="X15" s="88"/>
      <c r="Y15" s="88"/>
      <c r="Z15" s="85"/>
      <c r="AA15" s="86"/>
      <c r="AB15" s="87"/>
      <c r="AC15" s="88"/>
      <c r="AD15" s="88"/>
      <c r="AE15" s="85">
        <f t="shared" ref="AE15" si="7">M15</f>
        <v>0.96</v>
      </c>
      <c r="AF15" s="86"/>
      <c r="AG15" s="87">
        <f t="shared" ref="AG15" si="8">IF(AF15/AE15&gt;100%,100%,AF15/AE15)</f>
        <v>0</v>
      </c>
      <c r="AH15" s="88"/>
      <c r="AI15" s="88"/>
      <c r="AJ15" s="85">
        <f t="shared" ref="AJ15" si="9">N15</f>
        <v>0.96</v>
      </c>
      <c r="AK15" s="86"/>
      <c r="AL15" s="87">
        <f t="shared" ref="AL15" si="10">IF(AK15/AJ15&gt;100%,100%,AK15/AJ15)</f>
        <v>0</v>
      </c>
      <c r="AM15" s="88"/>
      <c r="AN15" s="88"/>
      <c r="AO15" s="85">
        <f t="shared" ref="AO15" si="11">O15</f>
        <v>0.96</v>
      </c>
      <c r="AP15" s="86"/>
      <c r="AQ15" s="87">
        <f t="shared" ref="AQ15" si="12">IF(AP15/AO15&gt;100%,100%,AP15/AO15)</f>
        <v>0</v>
      </c>
      <c r="AR15" s="88"/>
    </row>
    <row r="16" spans="1:44" s="90" customFormat="1" ht="90" x14ac:dyDescent="0.25">
      <c r="A16" s="35">
        <v>3</v>
      </c>
      <c r="B16" s="82" t="s">
        <v>44</v>
      </c>
      <c r="C16" s="35">
        <v>5</v>
      </c>
      <c r="D16" s="82" t="s">
        <v>72</v>
      </c>
      <c r="E16" s="82" t="s">
        <v>46</v>
      </c>
      <c r="F16" s="82" t="s">
        <v>73</v>
      </c>
      <c r="G16" s="82" t="s">
        <v>74</v>
      </c>
      <c r="H16" s="36" t="s">
        <v>75</v>
      </c>
      <c r="I16" s="35" t="s">
        <v>67</v>
      </c>
      <c r="J16" s="35" t="s">
        <v>76</v>
      </c>
      <c r="K16" s="81">
        <v>0.93</v>
      </c>
      <c r="L16" s="78">
        <v>0.93</v>
      </c>
      <c r="M16" s="78">
        <v>0.93</v>
      </c>
      <c r="N16" s="78">
        <v>0.93</v>
      </c>
      <c r="O16" s="81">
        <v>0.93</v>
      </c>
      <c r="P16" s="35" t="s">
        <v>51</v>
      </c>
      <c r="Q16" s="82" t="s">
        <v>77</v>
      </c>
      <c r="R16" s="82" t="s">
        <v>78</v>
      </c>
      <c r="S16" s="84" t="s">
        <v>2</v>
      </c>
      <c r="T16" s="82" t="s">
        <v>77</v>
      </c>
      <c r="U16" s="85"/>
      <c r="V16" s="86"/>
      <c r="W16" s="87"/>
      <c r="X16" s="88"/>
      <c r="Y16" s="88"/>
      <c r="Z16" s="85"/>
      <c r="AA16" s="86"/>
      <c r="AB16" s="87"/>
      <c r="AC16" s="88"/>
      <c r="AD16" s="88"/>
      <c r="AE16" s="85">
        <f t="shared" si="4"/>
        <v>0.93</v>
      </c>
      <c r="AF16" s="86"/>
      <c r="AG16" s="87">
        <f t="shared" si="1"/>
        <v>0</v>
      </c>
      <c r="AH16" s="88"/>
      <c r="AI16" s="88"/>
      <c r="AJ16" s="85">
        <f t="shared" si="5"/>
        <v>0.93</v>
      </c>
      <c r="AK16" s="86"/>
      <c r="AL16" s="87">
        <f t="shared" si="2"/>
        <v>0</v>
      </c>
      <c r="AM16" s="88"/>
      <c r="AN16" s="88"/>
      <c r="AO16" s="85">
        <f t="shared" si="6"/>
        <v>0.93</v>
      </c>
      <c r="AP16" s="86"/>
      <c r="AQ16" s="87">
        <f t="shared" si="3"/>
        <v>0</v>
      </c>
      <c r="AR16" s="88"/>
    </row>
    <row r="17" spans="1:44" s="6" customFormat="1" ht="15.75" x14ac:dyDescent="0.25">
      <c r="A17" s="11"/>
      <c r="B17" s="11"/>
      <c r="C17" s="27"/>
      <c r="D17" s="14" t="s">
        <v>79</v>
      </c>
      <c r="E17" s="11"/>
      <c r="F17" s="11"/>
      <c r="G17" s="11"/>
      <c r="H17" s="11"/>
      <c r="I17" s="11"/>
      <c r="J17" s="11"/>
      <c r="K17" s="15"/>
      <c r="L17" s="15"/>
      <c r="M17" s="15"/>
      <c r="N17" s="15"/>
      <c r="O17" s="15"/>
      <c r="P17" s="11"/>
      <c r="Q17" s="11"/>
      <c r="R17" s="11"/>
      <c r="S17" s="11"/>
      <c r="T17" s="11"/>
      <c r="U17" s="15"/>
      <c r="V17" s="15"/>
      <c r="W17" s="15"/>
      <c r="X17" s="11"/>
      <c r="Y17" s="11"/>
      <c r="Z17" s="15"/>
      <c r="AA17" s="15"/>
      <c r="AB17" s="15"/>
      <c r="AC17" s="11"/>
      <c r="AD17" s="11"/>
      <c r="AE17" s="15"/>
      <c r="AF17" s="15"/>
      <c r="AG17" s="15" t="e">
        <f>AVERAGE(AG13:AG16)*80%</f>
        <v>#DIV/0!</v>
      </c>
      <c r="AH17" s="11"/>
      <c r="AI17" s="11"/>
      <c r="AJ17" s="15"/>
      <c r="AK17" s="15"/>
      <c r="AL17" s="15">
        <f>AVERAGE(AL13:AL16)*80%</f>
        <v>0</v>
      </c>
      <c r="AM17" s="11"/>
      <c r="AN17" s="11"/>
      <c r="AO17" s="16"/>
      <c r="AP17" s="16"/>
      <c r="AQ17" s="15">
        <f>AVERAGE(AQ13:AQ16)*80%</f>
        <v>0</v>
      </c>
      <c r="AR17" s="11"/>
    </row>
    <row r="18" spans="1:44" s="67" customFormat="1" ht="158.25" customHeight="1" x14ac:dyDescent="0.25">
      <c r="A18" s="37">
        <v>7</v>
      </c>
      <c r="B18" s="38" t="s">
        <v>80</v>
      </c>
      <c r="C18" s="37" t="s">
        <v>81</v>
      </c>
      <c r="D18" s="39" t="s">
        <v>82</v>
      </c>
      <c r="E18" s="38" t="s">
        <v>83</v>
      </c>
      <c r="F18" s="38" t="s">
        <v>84</v>
      </c>
      <c r="G18" s="38" t="s">
        <v>85</v>
      </c>
      <c r="H18" s="58" t="s">
        <v>86</v>
      </c>
      <c r="I18" s="39" t="s">
        <v>67</v>
      </c>
      <c r="J18" s="38" t="s">
        <v>84</v>
      </c>
      <c r="K18" s="59" t="s">
        <v>87</v>
      </c>
      <c r="L18" s="59">
        <v>0.8</v>
      </c>
      <c r="M18" s="59" t="s">
        <v>87</v>
      </c>
      <c r="N18" s="59">
        <v>0.8</v>
      </c>
      <c r="O18" s="59">
        <v>0.8</v>
      </c>
      <c r="P18" s="38" t="s">
        <v>51</v>
      </c>
      <c r="Q18" s="34" t="s">
        <v>88</v>
      </c>
      <c r="R18" s="34" t="s">
        <v>89</v>
      </c>
      <c r="S18" s="34" t="s">
        <v>90</v>
      </c>
      <c r="T18" s="60" t="str">
        <f>K18</f>
        <v>No programada</v>
      </c>
      <c r="U18" s="61" t="s">
        <v>87</v>
      </c>
      <c r="V18" s="61" t="s">
        <v>87</v>
      </c>
      <c r="W18" s="62" t="s">
        <v>87</v>
      </c>
      <c r="X18" s="62" t="s">
        <v>87</v>
      </c>
      <c r="Y18" s="63">
        <f>L18</f>
        <v>0.8</v>
      </c>
      <c r="Z18" s="64"/>
      <c r="AA18" s="65">
        <f t="shared" ref="AA18:AA22" si="13">IF(Z18/Y18&gt;100%,100%,Z18/Y18)</f>
        <v>0</v>
      </c>
      <c r="AB18" s="38"/>
      <c r="AC18" s="38"/>
      <c r="AD18" s="60" t="str">
        <f>U18</f>
        <v>No programada</v>
      </c>
      <c r="AE18" s="61" t="s">
        <v>87</v>
      </c>
      <c r="AF18" s="61" t="s">
        <v>87</v>
      </c>
      <c r="AG18" s="62" t="s">
        <v>87</v>
      </c>
      <c r="AH18" s="62" t="s">
        <v>87</v>
      </c>
      <c r="AI18" s="63">
        <f>N18</f>
        <v>0.8</v>
      </c>
      <c r="AJ18" s="37"/>
      <c r="AK18" s="65">
        <f t="shared" ref="AK18:AK22" si="14">IF(AJ18/AI18&gt;100%,100%,AJ18/AI18)</f>
        <v>0</v>
      </c>
      <c r="AL18" s="38"/>
      <c r="AM18" s="38"/>
      <c r="AN18" s="60">
        <f>O18</f>
        <v>0.8</v>
      </c>
      <c r="AO18" s="66"/>
      <c r="AP18" s="65">
        <f t="shared" ref="AP18:AP22" si="15">IF(AO18/AN18&gt;100%,100%,AO18/AN18)</f>
        <v>0</v>
      </c>
      <c r="AQ18" s="37"/>
    </row>
    <row r="19" spans="1:44" s="67" customFormat="1" ht="105" x14ac:dyDescent="0.25">
      <c r="A19" s="37">
        <v>7</v>
      </c>
      <c r="B19" s="38" t="s">
        <v>80</v>
      </c>
      <c r="C19" s="37" t="s">
        <v>91</v>
      </c>
      <c r="D19" s="38" t="s">
        <v>92</v>
      </c>
      <c r="E19" s="38" t="s">
        <v>83</v>
      </c>
      <c r="F19" s="38" t="s">
        <v>93</v>
      </c>
      <c r="G19" s="38" t="s">
        <v>94</v>
      </c>
      <c r="H19" s="58" t="s">
        <v>95</v>
      </c>
      <c r="I19" s="39" t="s">
        <v>67</v>
      </c>
      <c r="J19" s="38" t="s">
        <v>93</v>
      </c>
      <c r="K19" s="68">
        <v>0.25</v>
      </c>
      <c r="L19" s="68">
        <v>0.25</v>
      </c>
      <c r="M19" s="68">
        <v>0.25</v>
      </c>
      <c r="N19" s="68">
        <v>0.25</v>
      </c>
      <c r="O19" s="68">
        <v>1</v>
      </c>
      <c r="P19" s="38" t="s">
        <v>51</v>
      </c>
      <c r="Q19" s="34" t="s">
        <v>96</v>
      </c>
      <c r="R19" s="34" t="s">
        <v>97</v>
      </c>
      <c r="S19" s="34" t="s">
        <v>90</v>
      </c>
      <c r="T19" s="60">
        <f t="shared" ref="T19:T22" si="16">K19</f>
        <v>0.25</v>
      </c>
      <c r="U19" s="66"/>
      <c r="V19" s="65">
        <f t="shared" ref="V19:V22" si="17">IF(U19/T19&gt;100%,100%,U19/T19)</f>
        <v>0</v>
      </c>
      <c r="W19" s="37"/>
      <c r="X19" s="38"/>
      <c r="Y19" s="63">
        <f t="shared" ref="Y19:Y20" si="18">L19</f>
        <v>0.25</v>
      </c>
      <c r="Z19" s="60"/>
      <c r="AA19" s="65">
        <f t="shared" si="13"/>
        <v>0</v>
      </c>
      <c r="AB19" s="38"/>
      <c r="AC19" s="38"/>
      <c r="AD19" s="63">
        <f>M19</f>
        <v>0.25</v>
      </c>
      <c r="AE19" s="37"/>
      <c r="AF19" s="65">
        <f t="shared" ref="AF19" si="19">IF(AE19/AD19&gt;100%,100%,AE19/AD19)</f>
        <v>0</v>
      </c>
      <c r="AG19" s="38"/>
      <c r="AH19" s="38"/>
      <c r="AI19" s="63">
        <f t="shared" ref="AI19:AI20" si="20">N19</f>
        <v>0.25</v>
      </c>
      <c r="AJ19" s="37"/>
      <c r="AK19" s="65">
        <f t="shared" si="14"/>
        <v>0</v>
      </c>
      <c r="AL19" s="38"/>
      <c r="AM19" s="38"/>
      <c r="AN19" s="60">
        <f t="shared" ref="AN19:AN22" si="21">O19</f>
        <v>1</v>
      </c>
      <c r="AO19" s="69"/>
      <c r="AP19" s="65">
        <f t="shared" si="15"/>
        <v>0</v>
      </c>
      <c r="AQ19" s="37"/>
    </row>
    <row r="20" spans="1:44" s="67" customFormat="1" ht="90" x14ac:dyDescent="0.25">
      <c r="A20" s="37">
        <v>7</v>
      </c>
      <c r="B20" s="38" t="s">
        <v>80</v>
      </c>
      <c r="C20" s="37" t="s">
        <v>98</v>
      </c>
      <c r="D20" s="38" t="s">
        <v>99</v>
      </c>
      <c r="E20" s="38" t="s">
        <v>83</v>
      </c>
      <c r="F20" s="38" t="s">
        <v>100</v>
      </c>
      <c r="G20" s="38" t="s">
        <v>101</v>
      </c>
      <c r="H20" s="38" t="s">
        <v>102</v>
      </c>
      <c r="I20" s="39" t="s">
        <v>49</v>
      </c>
      <c r="J20" s="38" t="s">
        <v>100</v>
      </c>
      <c r="K20" s="70">
        <v>0</v>
      </c>
      <c r="L20" s="70">
        <v>1</v>
      </c>
      <c r="M20" s="70">
        <v>0</v>
      </c>
      <c r="N20" s="70">
        <v>1</v>
      </c>
      <c r="O20" s="70">
        <v>2</v>
      </c>
      <c r="P20" s="38" t="s">
        <v>51</v>
      </c>
      <c r="Q20" s="34" t="s">
        <v>103</v>
      </c>
      <c r="R20" s="34" t="s">
        <v>103</v>
      </c>
      <c r="S20" s="38" t="s">
        <v>104</v>
      </c>
      <c r="T20" s="61" t="s">
        <v>87</v>
      </c>
      <c r="U20" s="61" t="s">
        <v>87</v>
      </c>
      <c r="V20" s="61" t="s">
        <v>87</v>
      </c>
      <c r="W20" s="62" t="s">
        <v>87</v>
      </c>
      <c r="X20" s="62" t="s">
        <v>87</v>
      </c>
      <c r="Y20" s="71">
        <f t="shared" si="18"/>
        <v>1</v>
      </c>
      <c r="Z20" s="37"/>
      <c r="AA20" s="65">
        <f t="shared" si="13"/>
        <v>0</v>
      </c>
      <c r="AB20" s="72"/>
      <c r="AC20" s="38"/>
      <c r="AD20" s="61" t="s">
        <v>87</v>
      </c>
      <c r="AE20" s="61" t="s">
        <v>87</v>
      </c>
      <c r="AF20" s="61" t="s">
        <v>87</v>
      </c>
      <c r="AG20" s="62" t="s">
        <v>87</v>
      </c>
      <c r="AH20" s="62" t="s">
        <v>87</v>
      </c>
      <c r="AI20" s="71">
        <f t="shared" si="20"/>
        <v>1</v>
      </c>
      <c r="AJ20" s="37"/>
      <c r="AK20" s="65">
        <f t="shared" si="14"/>
        <v>0</v>
      </c>
      <c r="AL20" s="38"/>
      <c r="AM20" s="38"/>
      <c r="AN20" s="61">
        <f t="shared" si="21"/>
        <v>2</v>
      </c>
      <c r="AO20" s="61"/>
      <c r="AP20" s="65">
        <f t="shared" si="15"/>
        <v>0</v>
      </c>
      <c r="AQ20" s="37"/>
    </row>
    <row r="21" spans="1:44" s="67" customFormat="1" ht="126.75" customHeight="1" x14ac:dyDescent="0.25">
      <c r="A21" s="37">
        <v>5</v>
      </c>
      <c r="B21" s="38" t="s">
        <v>105</v>
      </c>
      <c r="C21" s="73" t="s">
        <v>106</v>
      </c>
      <c r="D21" s="74" t="s">
        <v>107</v>
      </c>
      <c r="E21" s="74" t="s">
        <v>83</v>
      </c>
      <c r="F21" s="74" t="s">
        <v>108</v>
      </c>
      <c r="G21" s="74" t="s">
        <v>109</v>
      </c>
      <c r="H21" s="74" t="s">
        <v>110</v>
      </c>
      <c r="I21" s="74" t="s">
        <v>49</v>
      </c>
      <c r="J21" s="74" t="s">
        <v>108</v>
      </c>
      <c r="K21" s="75">
        <v>1</v>
      </c>
      <c r="L21" s="75">
        <v>0</v>
      </c>
      <c r="M21" s="75">
        <v>0</v>
      </c>
      <c r="N21" s="75">
        <v>0</v>
      </c>
      <c r="O21" s="75">
        <v>1</v>
      </c>
      <c r="P21" s="74" t="s">
        <v>51</v>
      </c>
      <c r="Q21" s="74" t="s">
        <v>111</v>
      </c>
      <c r="R21" s="74" t="s">
        <v>112</v>
      </c>
      <c r="S21" s="74" t="s">
        <v>113</v>
      </c>
      <c r="T21" s="60">
        <f t="shared" si="16"/>
        <v>1</v>
      </c>
      <c r="U21" s="63"/>
      <c r="V21" s="65">
        <f t="shared" si="17"/>
        <v>0</v>
      </c>
      <c r="W21" s="76"/>
      <c r="X21" s="77"/>
      <c r="Y21" s="61" t="s">
        <v>87</v>
      </c>
      <c r="Z21" s="61" t="s">
        <v>87</v>
      </c>
      <c r="AA21" s="61" t="s">
        <v>87</v>
      </c>
      <c r="AB21" s="62" t="s">
        <v>87</v>
      </c>
      <c r="AC21" s="62" t="s">
        <v>87</v>
      </c>
      <c r="AD21" s="61" t="s">
        <v>87</v>
      </c>
      <c r="AE21" s="61" t="s">
        <v>87</v>
      </c>
      <c r="AF21" s="61" t="s">
        <v>87</v>
      </c>
      <c r="AG21" s="62" t="s">
        <v>87</v>
      </c>
      <c r="AH21" s="62" t="s">
        <v>87</v>
      </c>
      <c r="AI21" s="61" t="s">
        <v>87</v>
      </c>
      <c r="AJ21" s="61" t="s">
        <v>87</v>
      </c>
      <c r="AK21" s="61" t="s">
        <v>87</v>
      </c>
      <c r="AL21" s="62" t="s">
        <v>87</v>
      </c>
      <c r="AM21" s="62" t="s">
        <v>87</v>
      </c>
      <c r="AN21" s="60">
        <f t="shared" si="21"/>
        <v>1</v>
      </c>
      <c r="AO21" s="68"/>
      <c r="AP21" s="65">
        <f t="shared" si="15"/>
        <v>0</v>
      </c>
      <c r="AQ21" s="76"/>
    </row>
    <row r="22" spans="1:44" s="67" customFormat="1" ht="137.25" customHeight="1" x14ac:dyDescent="0.25">
      <c r="A22" s="37">
        <v>5</v>
      </c>
      <c r="B22" s="38" t="s">
        <v>105</v>
      </c>
      <c r="C22" s="73" t="s">
        <v>114</v>
      </c>
      <c r="D22" s="74" t="s">
        <v>115</v>
      </c>
      <c r="E22" s="74" t="s">
        <v>83</v>
      </c>
      <c r="F22" s="74" t="s">
        <v>116</v>
      </c>
      <c r="G22" s="74" t="s">
        <v>117</v>
      </c>
      <c r="H22" s="74" t="s">
        <v>102</v>
      </c>
      <c r="I22" s="74" t="s">
        <v>67</v>
      </c>
      <c r="J22" s="74" t="s">
        <v>118</v>
      </c>
      <c r="K22" s="75">
        <v>1</v>
      </c>
      <c r="L22" s="75">
        <v>1</v>
      </c>
      <c r="M22" s="75">
        <v>1</v>
      </c>
      <c r="N22" s="75">
        <v>1</v>
      </c>
      <c r="O22" s="75">
        <v>1</v>
      </c>
      <c r="P22" s="74" t="s">
        <v>119</v>
      </c>
      <c r="Q22" s="74" t="s">
        <v>120</v>
      </c>
      <c r="R22" s="74" t="s">
        <v>112</v>
      </c>
      <c r="S22" s="74" t="s">
        <v>113</v>
      </c>
      <c r="T22" s="60">
        <f t="shared" si="16"/>
        <v>1</v>
      </c>
      <c r="U22" s="63"/>
      <c r="V22" s="65">
        <f t="shared" si="17"/>
        <v>0</v>
      </c>
      <c r="W22" s="76"/>
      <c r="X22" s="77"/>
      <c r="Y22" s="63">
        <v>1</v>
      </c>
      <c r="Z22" s="63"/>
      <c r="AA22" s="65">
        <f t="shared" si="13"/>
        <v>0</v>
      </c>
      <c r="AB22" s="76"/>
      <c r="AC22" s="77"/>
      <c r="AD22" s="63">
        <v>1</v>
      </c>
      <c r="AE22" s="63"/>
      <c r="AF22" s="63"/>
      <c r="AG22" s="76"/>
      <c r="AH22" s="77"/>
      <c r="AI22" s="63">
        <v>1</v>
      </c>
      <c r="AJ22" s="63"/>
      <c r="AK22" s="65">
        <f t="shared" si="14"/>
        <v>0</v>
      </c>
      <c r="AL22" s="76"/>
      <c r="AM22" s="77"/>
      <c r="AN22" s="60">
        <f t="shared" si="21"/>
        <v>1</v>
      </c>
      <c r="AO22" s="63"/>
      <c r="AP22" s="65">
        <f t="shared" si="15"/>
        <v>0</v>
      </c>
      <c r="AQ22" s="76"/>
    </row>
    <row r="23" spans="1:44" s="6" customFormat="1" ht="15.75" x14ac:dyDescent="0.25">
      <c r="A23" s="11"/>
      <c r="B23" s="11"/>
      <c r="C23" s="11"/>
      <c r="D23" s="12" t="s">
        <v>121</v>
      </c>
      <c r="E23" s="12"/>
      <c r="F23" s="12"/>
      <c r="G23" s="12"/>
      <c r="H23" s="12"/>
      <c r="I23" s="12"/>
      <c r="J23" s="12"/>
      <c r="K23" s="13"/>
      <c r="L23" s="13"/>
      <c r="M23" s="13"/>
      <c r="N23" s="13"/>
      <c r="O23" s="13"/>
      <c r="P23" s="12"/>
      <c r="Q23" s="11"/>
      <c r="R23" s="11"/>
      <c r="S23" s="11"/>
      <c r="T23" s="11"/>
      <c r="U23" s="13"/>
      <c r="V23" s="25"/>
      <c r="W23" s="15" t="e">
        <f>AVERAGE(W18:W22)*20%</f>
        <v>#DIV/0!</v>
      </c>
      <c r="X23" s="11"/>
      <c r="Y23" s="11"/>
      <c r="Z23" s="13"/>
      <c r="AA23" s="13"/>
      <c r="AB23" s="25" t="e">
        <f>AVERAGE(AB18:AB22)*20%</f>
        <v>#DIV/0!</v>
      </c>
      <c r="AC23" s="11"/>
      <c r="AD23" s="11"/>
      <c r="AE23" s="13"/>
      <c r="AF23" s="13"/>
      <c r="AG23" s="25" t="e">
        <f>AVERAGE(AG18:AG22)*20%</f>
        <v>#DIV/0!</v>
      </c>
      <c r="AH23" s="11"/>
      <c r="AI23" s="11"/>
      <c r="AJ23" s="13"/>
      <c r="AK23" s="13"/>
      <c r="AL23" s="25" t="e">
        <f>AVERAGE(AL18:AL22)*20%</f>
        <v>#DIV/0!</v>
      </c>
      <c r="AM23" s="11"/>
      <c r="AN23" s="11"/>
      <c r="AO23" s="17"/>
      <c r="AP23" s="17"/>
      <c r="AQ23" s="25" t="e">
        <f>AVERAGE(AQ18:AQ22)*20%</f>
        <v>#DIV/0!</v>
      </c>
      <c r="AR23" s="11"/>
    </row>
    <row r="24" spans="1:44" s="10" customFormat="1" ht="18.75" x14ac:dyDescent="0.3">
      <c r="A24" s="7"/>
      <c r="B24" s="7"/>
      <c r="C24" s="7"/>
      <c r="D24" s="8" t="s">
        <v>122</v>
      </c>
      <c r="E24" s="7"/>
      <c r="F24" s="7"/>
      <c r="G24" s="7"/>
      <c r="H24" s="7"/>
      <c r="I24" s="7"/>
      <c r="J24" s="7"/>
      <c r="K24" s="9"/>
      <c r="L24" s="9"/>
      <c r="M24" s="9"/>
      <c r="N24" s="9"/>
      <c r="O24" s="9"/>
      <c r="P24" s="7"/>
      <c r="Q24" s="7"/>
      <c r="R24" s="7"/>
      <c r="S24" s="7"/>
      <c r="T24" s="7"/>
      <c r="U24" s="9"/>
      <c r="V24" s="26"/>
      <c r="W24" s="26" t="e">
        <f>W17+W23</f>
        <v>#DIV/0!</v>
      </c>
      <c r="X24" s="7"/>
      <c r="Y24" s="7"/>
      <c r="Z24" s="9"/>
      <c r="AA24" s="9"/>
      <c r="AB24" s="26" t="e">
        <f>AB17+AB23</f>
        <v>#DIV/0!</v>
      </c>
      <c r="AC24" s="7"/>
      <c r="AD24" s="7"/>
      <c r="AE24" s="9"/>
      <c r="AF24" s="9"/>
      <c r="AG24" s="26" t="e">
        <f>AG17+AG23</f>
        <v>#DIV/0!</v>
      </c>
      <c r="AH24" s="7"/>
      <c r="AI24" s="7"/>
      <c r="AJ24" s="9"/>
      <c r="AK24" s="9"/>
      <c r="AL24" s="26" t="e">
        <f>AL17+AL23</f>
        <v>#DIV/0!</v>
      </c>
      <c r="AM24" s="7"/>
      <c r="AN24" s="7"/>
      <c r="AO24" s="18"/>
      <c r="AP24" s="18"/>
      <c r="AQ24" s="26" t="e">
        <f>AQ17+AQ23</f>
        <v>#DIV/0!</v>
      </c>
      <c r="AR24" s="7"/>
    </row>
  </sheetData>
  <mergeCells count="24">
    <mergeCell ref="C10:E11"/>
    <mergeCell ref="A10:B11"/>
    <mergeCell ref="A1:J1"/>
    <mergeCell ref="D4:D8"/>
    <mergeCell ref="F10:P11"/>
    <mergeCell ref="A4:C8"/>
    <mergeCell ref="A2:J2"/>
    <mergeCell ref="K1:O1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B13:B16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E13:E16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I13:I16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P13:P16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2" t="s">
        <v>18</v>
      </c>
      <c r="B1" s="21" t="s">
        <v>123</v>
      </c>
      <c r="C1" s="21" t="s">
        <v>22</v>
      </c>
      <c r="D1" s="3" t="s">
        <v>26</v>
      </c>
      <c r="E1" s="19" t="s">
        <v>33</v>
      </c>
    </row>
    <row r="2" spans="1:5" x14ac:dyDescent="0.25">
      <c r="A2" s="23">
        <v>1</v>
      </c>
      <c r="B2" s="23" t="s">
        <v>124</v>
      </c>
      <c r="C2" s="23" t="s">
        <v>125</v>
      </c>
      <c r="D2" s="23" t="s">
        <v>49</v>
      </c>
      <c r="E2" s="23" t="s">
        <v>51</v>
      </c>
    </row>
    <row r="3" spans="1:5" x14ac:dyDescent="0.25">
      <c r="A3" s="23">
        <v>2</v>
      </c>
      <c r="B3" s="23" t="s">
        <v>126</v>
      </c>
      <c r="C3" s="23" t="s">
        <v>127</v>
      </c>
      <c r="D3" s="23" t="s">
        <v>128</v>
      </c>
      <c r="E3" s="23" t="s">
        <v>129</v>
      </c>
    </row>
    <row r="4" spans="1:5" x14ac:dyDescent="0.25">
      <c r="A4" s="23">
        <v>3</v>
      </c>
      <c r="B4" s="23" t="s">
        <v>44</v>
      </c>
      <c r="C4" s="23" t="s">
        <v>46</v>
      </c>
      <c r="D4" s="23" t="s">
        <v>130</v>
      </c>
      <c r="E4" s="23" t="s">
        <v>131</v>
      </c>
    </row>
    <row r="5" spans="1:5" x14ac:dyDescent="0.25">
      <c r="A5" s="23">
        <v>4</v>
      </c>
      <c r="B5" s="23" t="s">
        <v>132</v>
      </c>
      <c r="C5" s="23" t="s">
        <v>83</v>
      </c>
      <c r="D5" s="23" t="s">
        <v>67</v>
      </c>
      <c r="E5" s="23"/>
    </row>
    <row r="6" spans="1:5" x14ac:dyDescent="0.25">
      <c r="A6" s="23">
        <v>5</v>
      </c>
      <c r="B6" s="23" t="s">
        <v>105</v>
      </c>
      <c r="C6" s="23"/>
      <c r="D6" s="23"/>
      <c r="E6" s="23"/>
    </row>
    <row r="7" spans="1:5" x14ac:dyDescent="0.25">
      <c r="A7" s="23">
        <v>6</v>
      </c>
      <c r="B7" s="23" t="s">
        <v>133</v>
      </c>
      <c r="C7" s="23"/>
      <c r="D7" s="23"/>
      <c r="E7" s="23"/>
    </row>
    <row r="8" spans="1:5" x14ac:dyDescent="0.25">
      <c r="A8" s="23">
        <v>7</v>
      </c>
      <c r="B8" s="23" t="s">
        <v>80</v>
      </c>
      <c r="C8" s="23"/>
      <c r="D8" s="23"/>
      <c r="E8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FBC898DE12049A57AD172F7056FCD" ma:contentTypeVersion="13" ma:contentTypeDescription="Crear nuevo documento." ma:contentTypeScope="" ma:versionID="549d06109968969eb8c86f19ad532316">
  <xsd:schema xmlns:xsd="http://www.w3.org/2001/XMLSchema" xmlns:xs="http://www.w3.org/2001/XMLSchema" xmlns:p="http://schemas.microsoft.com/office/2006/metadata/properties" xmlns:ns2="f4a717b0-14f5-4275-ace1-35a66fa5a9cf" xmlns:ns3="02bffab7-4fc4-4f6f-9a56-e5300ffe7873" targetNamespace="http://schemas.microsoft.com/office/2006/metadata/properties" ma:root="true" ma:fieldsID="134018c398ff2457822f522eaed1f9e1" ns2:_="" ns3:_="">
    <xsd:import namespace="f4a717b0-14f5-4275-ace1-35a66fa5a9cf"/>
    <xsd:import namespace="02bffab7-4fc4-4f6f-9a56-e5300ffe7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717b0-14f5-4275-ace1-35a66fa5a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ffab7-4fc4-4f6f-9a56-e5300ffe78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101e1d-d2d2-4178-a6c8-adb7f1f08b34}" ma:internalName="TaxCatchAll" ma:showField="CatchAllData" ma:web="02bffab7-4fc4-4f6f-9a56-e5300ffe7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a717b0-14f5-4275-ace1-35a66fa5a9cf">
      <Terms xmlns="http://schemas.microsoft.com/office/infopath/2007/PartnerControls"/>
    </lcf76f155ced4ddcb4097134ff3c332f>
    <TaxCatchAll xmlns="02bffab7-4fc4-4f6f-9a56-e5300ffe78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A46FAB-B5F9-4317-A3C7-78C801E47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a717b0-14f5-4275-ace1-35a66fa5a9cf"/>
    <ds:schemaRef ds:uri="02bffab7-4fc4-4f6f-9a56-e5300ffe7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E3A2DA-9330-46C1-AF40-6ADFAB1D41CA}">
  <ds:schemaRefs>
    <ds:schemaRef ds:uri="http://schemas.microsoft.com/office/2006/metadata/properties"/>
    <ds:schemaRef ds:uri="http://schemas.microsoft.com/office/infopath/2007/PartnerControls"/>
    <ds:schemaRef ds:uri="f4a717b0-14f5-4275-ace1-35a66fa5a9cf"/>
    <ds:schemaRef ds:uri="02bffab7-4fc4-4f6f-9a56-e5300ffe7873"/>
  </ds:schemaRefs>
</ds:datastoreItem>
</file>

<file path=customXml/itemProps3.xml><?xml version="1.0" encoding="utf-8"?>
<ds:datastoreItem xmlns:ds="http://schemas.openxmlformats.org/officeDocument/2006/customXml" ds:itemID="{6D9AB910-5C25-4B3A-9BAA-3957C0D6D4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2023-11-20T12:44:11Z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0x01010092FFBC898DE12049A57AD172F7056FCD</vt:lpwstr>
  </property>
  <property fmtid="{D5CDD505-2E9C-101B-9397-08002B2CF9AE}" pid="3" name="MediaServiceImageTags">
    <vt:lpwstr/>
  </property>
</Properties>
</file>