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3A664BFF-AF36-4480-A27B-6E030A5959F3}" xr6:coauthVersionLast="47" xr6:coauthVersionMax="47" xr10:uidLastSave="{00000000-0000-0000-0000-000000000000}"/>
  <bookViews>
    <workbookView showSheetTabs="0" xWindow="-120" yWindow="-120" windowWidth="29040" windowHeight="15840" xr2:uid="{82425007-B10C-4B30-B14E-E133B79C6502}"/>
  </bookViews>
  <sheets>
    <sheet name="Hoja1" sheetId="1" r:id="rId1"/>
    <sheet name="Lista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1" i="1" l="1"/>
  <c r="AP21" i="1" s="1"/>
  <c r="AK21" i="1"/>
  <c r="AA21" i="1"/>
  <c r="T21" i="1"/>
  <c r="V21" i="1" s="1"/>
  <c r="AN20" i="1"/>
  <c r="AP20" i="1" s="1"/>
  <c r="T20" i="1"/>
  <c r="V20" i="1" s="1"/>
  <c r="AN19" i="1"/>
  <c r="AP19" i="1" s="1"/>
  <c r="AI19" i="1"/>
  <c r="AK19" i="1" s="1"/>
  <c r="Y19" i="1"/>
  <c r="AA19" i="1" s="1"/>
  <c r="AN18" i="1"/>
  <c r="AP18" i="1" s="1"/>
  <c r="AI18" i="1"/>
  <c r="AK18" i="1" s="1"/>
  <c r="AD18" i="1"/>
  <c r="AF18" i="1" s="1"/>
  <c r="Y18" i="1"/>
  <c r="AA18" i="1" s="1"/>
  <c r="T18" i="1"/>
  <c r="V18" i="1" s="1"/>
  <c r="AN17" i="1"/>
  <c r="AP17" i="1" s="1"/>
  <c r="AI17" i="1"/>
  <c r="AK17" i="1" s="1"/>
  <c r="AD17" i="1"/>
  <c r="AA17" i="1"/>
  <c r="Y17" i="1"/>
  <c r="T17" i="1"/>
  <c r="AN13" i="1" l="1"/>
  <c r="AI13" i="1"/>
  <c r="AK13" i="1" s="1"/>
  <c r="Y13" i="1"/>
  <c r="T13" i="1"/>
  <c r="O14" i="1" l="1"/>
  <c r="AP22" i="1" l="1"/>
  <c r="AN14" i="1"/>
  <c r="AP14" i="1" s="1"/>
  <c r="AI14" i="1"/>
  <c r="AK14" i="1" s="1"/>
  <c r="AK22" i="1"/>
  <c r="AN15" i="1"/>
  <c r="AP15" i="1" s="1"/>
  <c r="AI15" i="1"/>
  <c r="AK15" i="1" s="1"/>
  <c r="AF22" i="1"/>
  <c r="AD15" i="1"/>
  <c r="AF15" i="1" s="1"/>
  <c r="AD14" i="1"/>
  <c r="AF14" i="1" s="1"/>
  <c r="AA22" i="1"/>
  <c r="Y15" i="1"/>
  <c r="AA15" i="1" s="1"/>
  <c r="Y14" i="1"/>
  <c r="AA14" i="1" s="1"/>
  <c r="V22" i="1"/>
  <c r="T15" i="1"/>
  <c r="V15" i="1" s="1"/>
  <c r="T14" i="1"/>
  <c r="V14" i="1" s="1"/>
  <c r="AK16" i="1" l="1"/>
  <c r="AK23" i="1" s="1"/>
  <c r="AP16" i="1"/>
  <c r="AP23" i="1" s="1"/>
  <c r="AF16" i="1"/>
  <c r="AF23" i="1" s="1"/>
  <c r="V16" i="1"/>
  <c r="V23" i="1" s="1"/>
  <c r="AA16" i="1"/>
  <c r="AA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E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Q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R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S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T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U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V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Y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Z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A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D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E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F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I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J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K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L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M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N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O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P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Q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16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D22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23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<sst xmlns="http://schemas.openxmlformats.org/spreadsheetml/2006/main" count="207" uniqueCount="113">
  <si>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DE </t>
    </r>
    <r>
      <rPr>
        <b/>
        <u/>
        <sz val="11"/>
        <color theme="1"/>
        <rFont val="Calibri Light"/>
        <family val="2"/>
        <scheme val="major"/>
      </rPr>
      <t>GERENCIA DEL TALENTO HUMANO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</si>
  <si>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</si>
  <si>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</si>
  <si>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DEPENDENCIAS ASOCIADAS</t>
  </si>
  <si>
    <t>Dirección de Gestión de Talento Humano</t>
  </si>
  <si>
    <t>CONTROL DE CAMBIOS</t>
  </si>
  <si>
    <t>VERSIÓN</t>
  </si>
  <si>
    <t>FECHA</t>
  </si>
  <si>
    <t>DESCRIPCIÓN DE LA MODIFICACIÓN</t>
  </si>
  <si>
    <t>PLAN ESTRATÉGICO INSTITUCIONAL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</si>
  <si>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</si>
  <si>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</si>
  <si>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</si>
  <si>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</si>
  <si>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</si>
  <si>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</si>
  <si>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</si>
  <si>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</si>
  <si>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</si>
  <si>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</si>
  <si>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</si>
  <si>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</si>
  <si>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</si>
  <si>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</si>
  <si>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</si>
  <si>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</si>
  <si>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</si>
  <si>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</si>
  <si>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</si>
  <si>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</si>
  <si>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</si>
  <si>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</si>
  <si>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</si>
  <si>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</si>
  <si>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</si>
  <si>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</si>
  <si>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</si>
  <si>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PROGRAMADO</t>
  </si>
  <si>
    <t>EJECUTADO</t>
  </si>
  <si>
    <t>RESULTADO DE LA MEDICIÓN</t>
  </si>
  <si>
    <t>ANÁLISIS DE AVANCE</t>
  </si>
  <si>
    <t xml:space="preserve">EVIDENCIA </t>
  </si>
  <si>
    <t>Fortalecer la gestión institucional aumentando las capacidades de la entidad para la planeación, seguimiento y ejecución de sus metas y recursos, y la gestión del talento humano.</t>
  </si>
  <si>
    <t>Adelantar el 100% de los procesos de encargo en la entidad dependiendo de las vacantes disponibles, a fin de garantizar el correcto funcionamiento de la entidad.</t>
  </si>
  <si>
    <t>Gestión</t>
  </si>
  <si>
    <t>Proceso de encargo</t>
  </si>
  <si>
    <t>(Número de procesos de encargo desarrollados/Número procesos de encargos programados)*100</t>
  </si>
  <si>
    <t>N/A</t>
  </si>
  <si>
    <t>Constante</t>
  </si>
  <si>
    <t>Procesos de encargo Realizados</t>
  </si>
  <si>
    <t>Eficacia</t>
  </si>
  <si>
    <t>Evidencias al cumplimiento de actividades (Actas, registros, publicaciones, etc.)</t>
  </si>
  <si>
    <t>Dirección de Gestión del Talento Humano</t>
  </si>
  <si>
    <t>2</t>
  </si>
  <si>
    <t>Ejecutar trimestralmente el 80% de las actividades programadas en el plan anual de trabajo del Sistema de Gestión de la Seguridad y Salud en el Trabajo.</t>
  </si>
  <si>
    <t>Porcentaje de actividades cumplidas del plan anual de trabajo</t>
  </si>
  <si>
    <t>(Número de actividades ejecutadas en el periodo/Número total de actividades programadas en el periodo)*100</t>
  </si>
  <si>
    <t>Actividades programadas del Plan Anual de Trabajo</t>
  </si>
  <si>
    <t>Archivo Excel que contiene los avances del plan anual de trabajo por periodo.</t>
  </si>
  <si>
    <t>Evidencias de ejecución de las actividades programadas durante el periodo.</t>
  </si>
  <si>
    <t>Dirección de Gestión del Talento Humano.</t>
  </si>
  <si>
    <t>3</t>
  </si>
  <si>
    <t>Realizar un (1) monitoreo trimestral al Plan Estratégico de Talento Humano.</t>
  </si>
  <si>
    <t>Cantidad de monitoreos realizados al plan estratégico de talento humano</t>
  </si>
  <si>
    <t>(Número de monitoreos realizados/4 monitoreos programados en el año)*100</t>
  </si>
  <si>
    <t>Suma</t>
  </si>
  <si>
    <t>Reportes(monitoreo)</t>
  </si>
  <si>
    <t>Archivo Excel que contiene la información del monitoreo.</t>
  </si>
  <si>
    <t xml:space="preserve">Reportes de los planes institucionales de:
• Vacantes.
• Provisión de recursos humanos.
• Bienestar e incentivos.
• Capacitación.
• Seguridad y salud en el trabajo.
</t>
  </si>
  <si>
    <t>Total metas técnicas (80%)</t>
  </si>
  <si>
    <t>Total metas transversales (20%)</t>
  </si>
  <si>
    <t xml:space="preserve">Total plan de gestión </t>
  </si>
  <si>
    <t>Retadora (mejora)</t>
  </si>
  <si>
    <t>Sostenibilidad del sistema de gestión</t>
  </si>
  <si>
    <t xml:space="preserve">Publicación del plan de gestión aprobado. Caso HOLA: </t>
  </si>
  <si>
    <t>T1</t>
  </si>
  <si>
    <t>Obtener una calificación semestral del 80% en la medición de desempeño ambiental, de acuerdo a los criterios establecidos para el Sistema de Gestión Ambiental</t>
  </si>
  <si>
    <t>Porcentaje de cumplimiento de los criteros ambientales</t>
  </si>
  <si>
    <t>Número de criterios ambientales cumplidos / Total de criterios ambientales establecidos * 100</t>
  </si>
  <si>
    <t>80% meta 2023</t>
  </si>
  <si>
    <t>No programada</t>
  </si>
  <si>
    <t>Reporte ambiental Oficina Asesora de Planeación</t>
  </si>
  <si>
    <t>Herramienta Oficina Asesora de Planeación</t>
  </si>
  <si>
    <t>Aplicación de la meta: dependencias del proceso.
Reporte de la meta: Oficina Asesora de Planeación</t>
  </si>
  <si>
    <t>T2</t>
  </si>
  <si>
    <t>Actualizar el 100% los documentos del proceso conforme al plan de trabajo definido.</t>
  </si>
  <si>
    <t>Porcentaje de actualización documental</t>
  </si>
  <si>
    <t>Número de documentos actualizados del proceso / Número de documentos programados a actualizar en el plan de trabajo *100</t>
  </si>
  <si>
    <t>100% meta 2023</t>
  </si>
  <si>
    <t xml:space="preserve">Listado Maestro de Documentos Matiz </t>
  </si>
  <si>
    <t xml:space="preserve">Casos Hola de actualización generados
Listado Maestro de Documentos 
Matiz </t>
  </si>
  <si>
    <t>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</si>
  <si>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</si>
  <si>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</si>
  <si>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</si>
  <si>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</t>
  </si>
  <si>
    <t>Líder del proceso</t>
  </si>
  <si>
    <t>Brindar atención oportuna y de calidad a los diferentes sectores poblacionales, generando relaciones de confianza y respeto por la diferencia.</t>
  </si>
  <si>
    <t>T4</t>
  </si>
  <si>
    <t>Dar respuesta al 100% de los requerimientos ciudadanos asignados a las dependencias de nivel central  con corte a 31 de diciembre de 2023 registradas y tipificadas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</si>
  <si>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</si>
  <si>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por gestionar) X 100</t>
  </si>
  <si>
    <t>Peticiones pendientes por gestionar al 31 de diciembre de  2023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</si>
  <si>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</si>
  <si>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</si>
  <si>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Dependencias de Nivel Central asociadas al proceso</t>
  </si>
  <si>
    <t>T5</t>
  </si>
  <si>
    <t xml:space="preserve">
Gestionar oportunamente el 100% de los requerimientos  que se tipifiquen como derecho de petición ciudadano en los aplicativos Bogotá Te Escucha y  ORFEO, que  sean asignados a las dependencias de Nivel Central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</si>
  <si>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</si>
  <si>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</si>
  <si>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 xml:space="preserve">Porcentaje de requerimientos ciudadanos gestionados </t>
  </si>
  <si>
    <t xml:space="preserve">Eficiencia 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</si>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</sst>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 Light"/>
      <family val="2"/>
      <scheme val="major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9" fontId="3" fillId="0" borderId="1" xfId="1" applyFont="1" applyBorder="1" applyAlignment="1">
      <alignment horizontal="center" vertical="center" wrapText="1"/>
    </xf>
    <xf numFmtId="9" fontId="1" fillId="0" borderId="1" xfId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9" fontId="1" fillId="0" borderId="1" xfId="1" applyFont="1" applyBorder="1" applyAlignment="1">
      <alignment horizontal="left" vertical="center" wrapText="1"/>
    </xf>
    <xf numFmtId="10" fontId="15" fillId="0" borderId="1" xfId="1" applyNumberFormat="1" applyFont="1" applyBorder="1" applyAlignment="1">
      <alignment horizontal="left" vertical="center" wrapText="1"/>
    </xf>
    <xf numFmtId="10" fontId="1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0" fontId="1" fillId="0" borderId="1" xfId="1" applyNumberFormat="1" applyFont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9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17" fillId="0" borderId="1" xfId="2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Q23"/>
  <sheetViews>
    <sheetView tabSelected="1" zoomScaleNormal="100" workbookViewId="0">
      <selection activeCell="E6" sqref="E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8.14062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0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19.7109375" style="1" customWidth="1"/>
    <col min="18" max="18" width="21.7109375" style="1" customWidth="1"/>
    <col min="19" max="19" width="25.42578125" style="1" customWidth="1"/>
    <col min="20" max="22" width="16.5703125" style="1" customWidth="1"/>
    <col min="23" max="23" width="40.28515625" style="1" customWidth="1"/>
    <col min="24" max="27" width="16.5703125" style="1" customWidth="1"/>
    <col min="28" max="28" width="33.42578125" style="1" customWidth="1"/>
    <col min="29" max="32" width="16.5703125" style="1" customWidth="1"/>
    <col min="33" max="33" width="43.7109375" style="1" customWidth="1"/>
    <col min="34" max="34" width="16.5703125" style="1" customWidth="1"/>
    <col min="35" max="36" width="22" style="1" customWidth="1"/>
    <col min="37" max="37" width="16.5703125" style="1" customWidth="1"/>
    <col min="38" max="38" width="34.85546875" style="1" customWidth="1"/>
    <col min="39" max="41" width="16.5703125" style="1" customWidth="1"/>
    <col min="42" max="42" width="21.5703125" style="1" customWidth="1"/>
    <col min="43" max="43" width="39.42578125" style="1" customWidth="1"/>
    <col min="44" max="16384" width="10.85546875" style="1"/>
  </cols>
  <sheetData>
    <row r="1" spans="1:43" s="35" customFormat="1" ht="70.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6" t="s">
        <v>1</v>
      </c>
      <c r="L1" s="86"/>
      <c r="M1" s="86"/>
      <c r="N1" s="86"/>
      <c r="O1" s="86"/>
    </row>
    <row r="2" spans="1:43" s="37" customFormat="1" ht="23.45" customHeight="1" x14ac:dyDescent="0.25">
      <c r="A2" s="88" t="s">
        <v>2</v>
      </c>
      <c r="B2" s="89"/>
      <c r="C2" s="89"/>
      <c r="D2" s="89"/>
      <c r="E2" s="89"/>
      <c r="F2" s="89"/>
      <c r="G2" s="89"/>
      <c r="H2" s="89"/>
      <c r="I2" s="89"/>
      <c r="J2" s="89"/>
      <c r="K2" s="36"/>
      <c r="L2" s="36"/>
      <c r="M2" s="36"/>
      <c r="N2" s="36"/>
      <c r="O2" s="36"/>
    </row>
    <row r="3" spans="1:43" s="35" customFormat="1" x14ac:dyDescent="0.25"/>
    <row r="4" spans="1:43" s="35" customFormat="1" ht="29.1" customHeight="1" x14ac:dyDescent="0.25">
      <c r="A4" s="90" t="s">
        <v>3</v>
      </c>
      <c r="B4" s="91"/>
      <c r="C4" s="96" t="s">
        <v>4</v>
      </c>
      <c r="D4" s="97"/>
      <c r="E4" s="102" t="s">
        <v>5</v>
      </c>
      <c r="F4" s="103"/>
      <c r="G4" s="103"/>
      <c r="H4" s="103"/>
      <c r="I4" s="103"/>
      <c r="J4" s="104"/>
    </row>
    <row r="5" spans="1:43" s="35" customFormat="1" ht="15" customHeight="1" x14ac:dyDescent="0.25">
      <c r="A5" s="92"/>
      <c r="B5" s="93"/>
      <c r="C5" s="98"/>
      <c r="D5" s="99"/>
      <c r="E5" s="2" t="s">
        <v>6</v>
      </c>
      <c r="F5" s="2" t="s">
        <v>7</v>
      </c>
      <c r="G5" s="102" t="s">
        <v>8</v>
      </c>
      <c r="H5" s="103"/>
      <c r="I5" s="103"/>
      <c r="J5" s="104"/>
    </row>
    <row r="6" spans="1:43" s="35" customFormat="1" x14ac:dyDescent="0.25">
      <c r="A6" s="92"/>
      <c r="B6" s="93"/>
      <c r="C6" s="98"/>
      <c r="D6" s="99"/>
      <c r="E6" s="38">
        <v>1</v>
      </c>
      <c r="F6" s="38"/>
      <c r="G6" s="105" t="s">
        <v>74</v>
      </c>
      <c r="H6" s="105"/>
      <c r="I6" s="105"/>
      <c r="J6" s="105"/>
    </row>
    <row r="7" spans="1:43" s="35" customFormat="1" x14ac:dyDescent="0.25">
      <c r="A7" s="92"/>
      <c r="B7" s="93"/>
      <c r="C7" s="98"/>
      <c r="D7" s="99"/>
      <c r="E7" s="38"/>
      <c r="F7" s="38"/>
      <c r="G7" s="105"/>
      <c r="H7" s="105"/>
      <c r="I7" s="105"/>
      <c r="J7" s="105"/>
    </row>
    <row r="8" spans="1:43" s="35" customFormat="1" x14ac:dyDescent="0.25">
      <c r="A8" s="94"/>
      <c r="B8" s="95"/>
      <c r="C8" s="100"/>
      <c r="D8" s="101"/>
      <c r="E8" s="38"/>
      <c r="F8" s="38"/>
      <c r="G8" s="105"/>
      <c r="H8" s="105"/>
      <c r="I8" s="105"/>
      <c r="J8" s="105"/>
    </row>
    <row r="9" spans="1:43" s="35" customFormat="1" x14ac:dyDescent="0.25"/>
    <row r="10" spans="1:43" ht="14.45" customHeight="1" x14ac:dyDescent="0.25">
      <c r="A10" s="83" t="s">
        <v>9</v>
      </c>
      <c r="B10" s="83"/>
      <c r="C10" s="83" t="s">
        <v>10</v>
      </c>
      <c r="D10" s="83"/>
      <c r="E10" s="83"/>
      <c r="F10" s="87" t="s">
        <v>11</v>
      </c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3" t="s">
        <v>12</v>
      </c>
      <c r="R10" s="83"/>
      <c r="S10" s="83"/>
      <c r="T10" s="53" t="s">
        <v>13</v>
      </c>
      <c r="U10" s="54"/>
      <c r="V10" s="54"/>
      <c r="W10" s="54"/>
      <c r="X10" s="55"/>
      <c r="Y10" s="59" t="s">
        <v>14</v>
      </c>
      <c r="Z10" s="60"/>
      <c r="AA10" s="60"/>
      <c r="AB10" s="60"/>
      <c r="AC10" s="61"/>
      <c r="AD10" s="65" t="s">
        <v>15</v>
      </c>
      <c r="AE10" s="66"/>
      <c r="AF10" s="66"/>
      <c r="AG10" s="66"/>
      <c r="AH10" s="67"/>
      <c r="AI10" s="71" t="s">
        <v>16</v>
      </c>
      <c r="AJ10" s="72"/>
      <c r="AK10" s="72"/>
      <c r="AL10" s="72"/>
      <c r="AM10" s="73"/>
      <c r="AN10" s="77" t="s">
        <v>17</v>
      </c>
      <c r="AO10" s="78"/>
      <c r="AP10" s="78"/>
      <c r="AQ10" s="79"/>
    </row>
    <row r="11" spans="1:43" ht="14.45" customHeight="1" x14ac:dyDescent="0.25">
      <c r="A11" s="83"/>
      <c r="B11" s="83"/>
      <c r="C11" s="83"/>
      <c r="D11" s="83"/>
      <c r="E11" s="83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3"/>
      <c r="R11" s="83"/>
      <c r="S11" s="83"/>
      <c r="T11" s="56"/>
      <c r="U11" s="57"/>
      <c r="V11" s="57"/>
      <c r="W11" s="57"/>
      <c r="X11" s="58"/>
      <c r="Y11" s="62"/>
      <c r="Z11" s="63"/>
      <c r="AA11" s="63"/>
      <c r="AB11" s="63"/>
      <c r="AC11" s="64"/>
      <c r="AD11" s="68"/>
      <c r="AE11" s="69"/>
      <c r="AF11" s="69"/>
      <c r="AG11" s="69"/>
      <c r="AH11" s="70"/>
      <c r="AI11" s="74"/>
      <c r="AJ11" s="75"/>
      <c r="AK11" s="75"/>
      <c r="AL11" s="75"/>
      <c r="AM11" s="76"/>
      <c r="AN11" s="80"/>
      <c r="AO11" s="81"/>
      <c r="AP11" s="81"/>
      <c r="AQ11" s="82"/>
    </row>
    <row r="12" spans="1:43" ht="45" x14ac:dyDescent="0.25">
      <c r="A12" s="2" t="s">
        <v>18</v>
      </c>
      <c r="B12" s="2" t="s">
        <v>19</v>
      </c>
      <c r="C12" s="2" t="s">
        <v>20</v>
      </c>
      <c r="D12" s="2" t="s">
        <v>21</v>
      </c>
      <c r="E12" s="2" t="s">
        <v>22</v>
      </c>
      <c r="F12" s="20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" t="s">
        <v>34</v>
      </c>
      <c r="R12" s="2" t="s">
        <v>35</v>
      </c>
      <c r="S12" s="2" t="s">
        <v>36</v>
      </c>
      <c r="T12" s="3" t="s">
        <v>37</v>
      </c>
      <c r="U12" s="3" t="s">
        <v>38</v>
      </c>
      <c r="V12" s="3" t="s">
        <v>39</v>
      </c>
      <c r="W12" s="3" t="s">
        <v>40</v>
      </c>
      <c r="X12" s="3" t="s">
        <v>41</v>
      </c>
      <c r="Y12" s="23" t="s">
        <v>37</v>
      </c>
      <c r="Z12" s="23" t="s">
        <v>38</v>
      </c>
      <c r="AA12" s="23" t="s">
        <v>39</v>
      </c>
      <c r="AB12" s="23" t="s">
        <v>40</v>
      </c>
      <c r="AC12" s="23" t="s">
        <v>41</v>
      </c>
      <c r="AD12" s="24" t="s">
        <v>37</v>
      </c>
      <c r="AE12" s="24" t="s">
        <v>38</v>
      </c>
      <c r="AF12" s="24" t="s">
        <v>39</v>
      </c>
      <c r="AG12" s="24" t="s">
        <v>40</v>
      </c>
      <c r="AH12" s="24" t="s">
        <v>41</v>
      </c>
      <c r="AI12" s="25" t="s">
        <v>37</v>
      </c>
      <c r="AJ12" s="25" t="s">
        <v>38</v>
      </c>
      <c r="AK12" s="25" t="s">
        <v>39</v>
      </c>
      <c r="AL12" s="25" t="s">
        <v>40</v>
      </c>
      <c r="AM12" s="25" t="s">
        <v>41</v>
      </c>
      <c r="AN12" s="4" t="s">
        <v>37</v>
      </c>
      <c r="AO12" s="4" t="s">
        <v>38</v>
      </c>
      <c r="AP12" s="4" t="s">
        <v>39</v>
      </c>
      <c r="AQ12" s="4" t="s">
        <v>40</v>
      </c>
    </row>
    <row r="13" spans="1:43" s="30" customFormat="1" ht="179.25" customHeight="1" x14ac:dyDescent="0.25">
      <c r="A13" s="39">
        <v>7</v>
      </c>
      <c r="B13" s="39" t="s">
        <v>42</v>
      </c>
      <c r="C13" s="22">
        <v>1</v>
      </c>
      <c r="D13" s="40" t="s">
        <v>43</v>
      </c>
      <c r="E13" s="41" t="s">
        <v>44</v>
      </c>
      <c r="F13" s="39" t="s">
        <v>45</v>
      </c>
      <c r="G13" s="39" t="s">
        <v>46</v>
      </c>
      <c r="H13" s="42" t="s">
        <v>47</v>
      </c>
      <c r="I13" s="41" t="s">
        <v>48</v>
      </c>
      <c r="J13" s="39" t="s">
        <v>49</v>
      </c>
      <c r="K13" s="43">
        <v>1</v>
      </c>
      <c r="L13" s="43">
        <v>1</v>
      </c>
      <c r="M13" s="43">
        <v>1</v>
      </c>
      <c r="N13" s="43">
        <v>1</v>
      </c>
      <c r="O13" s="44">
        <v>1</v>
      </c>
      <c r="P13" s="41" t="s">
        <v>50</v>
      </c>
      <c r="Q13" s="45" t="s">
        <v>51</v>
      </c>
      <c r="R13" s="45" t="s">
        <v>51</v>
      </c>
      <c r="S13" s="39" t="s">
        <v>52</v>
      </c>
      <c r="T13" s="46">
        <f t="shared" ref="T13" si="0">K13</f>
        <v>1</v>
      </c>
      <c r="U13" s="47"/>
      <c r="V13" s="48"/>
      <c r="W13" s="49"/>
      <c r="X13" s="50"/>
      <c r="Y13" s="33">
        <f t="shared" ref="Y13" si="1">L13</f>
        <v>1</v>
      </c>
      <c r="Z13" s="51"/>
      <c r="AA13" s="51"/>
      <c r="AB13" s="21"/>
      <c r="AC13" s="21"/>
      <c r="AD13" s="32">
        <v>1</v>
      </c>
      <c r="AE13" s="31"/>
      <c r="AF13" s="31"/>
      <c r="AG13" s="21"/>
      <c r="AH13" s="21"/>
      <c r="AI13" s="29">
        <f t="shared" ref="AI13" si="2">N13</f>
        <v>1</v>
      </c>
      <c r="AJ13" s="21"/>
      <c r="AK13" s="21">
        <f>IF(AJ13/AI13&gt;100%,100%,AJ13/AI13)</f>
        <v>0</v>
      </c>
      <c r="AL13" s="21"/>
      <c r="AM13" s="21"/>
      <c r="AN13" s="33">
        <f t="shared" ref="AN13" si="3">O13</f>
        <v>1</v>
      </c>
      <c r="AO13" s="31"/>
      <c r="AP13" s="31"/>
      <c r="AQ13" s="49"/>
    </row>
    <row r="14" spans="1:43" s="30" customFormat="1" ht="105" x14ac:dyDescent="0.25">
      <c r="A14" s="22">
        <v>7</v>
      </c>
      <c r="B14" s="21" t="s">
        <v>42</v>
      </c>
      <c r="C14" s="26" t="s">
        <v>53</v>
      </c>
      <c r="D14" s="21" t="s">
        <v>54</v>
      </c>
      <c r="E14" s="21" t="s">
        <v>44</v>
      </c>
      <c r="F14" s="21" t="s">
        <v>55</v>
      </c>
      <c r="G14" s="21" t="s">
        <v>56</v>
      </c>
      <c r="H14" s="31" t="s">
        <v>47</v>
      </c>
      <c r="I14" s="21" t="s">
        <v>48</v>
      </c>
      <c r="J14" s="21" t="s">
        <v>57</v>
      </c>
      <c r="K14" s="32">
        <v>0.8</v>
      </c>
      <c r="L14" s="32">
        <v>0.8</v>
      </c>
      <c r="M14" s="32">
        <v>0.8</v>
      </c>
      <c r="N14" s="32">
        <v>0.8</v>
      </c>
      <c r="O14" s="32">
        <f>AVERAGE(K14:N14)</f>
        <v>0.8</v>
      </c>
      <c r="P14" s="21" t="s">
        <v>50</v>
      </c>
      <c r="Q14" s="21" t="s">
        <v>58</v>
      </c>
      <c r="R14" s="21" t="s">
        <v>59</v>
      </c>
      <c r="S14" s="21" t="s">
        <v>60</v>
      </c>
      <c r="T14" s="33">
        <f>K14</f>
        <v>0.8</v>
      </c>
      <c r="U14" s="21"/>
      <c r="V14" s="21">
        <f>IF(U14/T14&gt;100%,100%,U14/T14)</f>
        <v>0</v>
      </c>
      <c r="W14" s="21"/>
      <c r="X14" s="21"/>
      <c r="Y14" s="33">
        <f>L14</f>
        <v>0.8</v>
      </c>
      <c r="Z14" s="21"/>
      <c r="AA14" s="21">
        <f>IF(Z14/Y14&gt;100%,100%,Z14/Y14)</f>
        <v>0</v>
      </c>
      <c r="AB14" s="21"/>
      <c r="AC14" s="21"/>
      <c r="AD14" s="33">
        <f>M14</f>
        <v>0.8</v>
      </c>
      <c r="AE14" s="21"/>
      <c r="AF14" s="21">
        <f>IF(AE14/AD14&gt;100%,100%,AE14/AD14)</f>
        <v>0</v>
      </c>
      <c r="AG14" s="21"/>
      <c r="AH14" s="21"/>
      <c r="AI14" s="33">
        <f>N14</f>
        <v>0.8</v>
      </c>
      <c r="AJ14" s="21"/>
      <c r="AK14" s="21">
        <f>IF(AJ14/AI14&gt;100%,100%,AJ14/AI14)</f>
        <v>0</v>
      </c>
      <c r="AL14" s="21"/>
      <c r="AM14" s="21"/>
      <c r="AN14" s="21">
        <f>O14</f>
        <v>0.8</v>
      </c>
      <c r="AO14" s="21"/>
      <c r="AP14" s="21">
        <f>IF(AO14/AN14&gt;100%,100%,AO14/AN14)</f>
        <v>0</v>
      </c>
      <c r="AQ14" s="21"/>
    </row>
    <row r="15" spans="1:43" s="30" customFormat="1" ht="165" x14ac:dyDescent="0.25">
      <c r="A15" s="22">
        <v>7</v>
      </c>
      <c r="B15" s="21" t="s">
        <v>42</v>
      </c>
      <c r="C15" s="26" t="s">
        <v>61</v>
      </c>
      <c r="D15" s="21" t="s">
        <v>62</v>
      </c>
      <c r="E15" s="21" t="s">
        <v>44</v>
      </c>
      <c r="F15" s="21" t="s">
        <v>63</v>
      </c>
      <c r="G15" s="21" t="s">
        <v>64</v>
      </c>
      <c r="H15" s="32" t="s">
        <v>47</v>
      </c>
      <c r="I15" s="21" t="s">
        <v>65</v>
      </c>
      <c r="J15" s="21" t="s">
        <v>66</v>
      </c>
      <c r="K15" s="21">
        <v>1</v>
      </c>
      <c r="L15" s="21">
        <v>1</v>
      </c>
      <c r="M15" s="52">
        <v>1</v>
      </c>
      <c r="N15" s="52">
        <v>1</v>
      </c>
      <c r="O15" s="21">
        <v>4</v>
      </c>
      <c r="P15" s="21" t="s">
        <v>50</v>
      </c>
      <c r="Q15" s="21" t="s">
        <v>67</v>
      </c>
      <c r="R15" s="21" t="s">
        <v>68</v>
      </c>
      <c r="S15" s="21" t="s">
        <v>4</v>
      </c>
      <c r="T15" s="29">
        <f t="shared" ref="T15" si="4">K15</f>
        <v>1</v>
      </c>
      <c r="U15" s="21"/>
      <c r="V15" s="21">
        <f t="shared" ref="V15:V21" si="5">IF(U15/T15&gt;100%,100%,U15/T15)</f>
        <v>0</v>
      </c>
      <c r="W15" s="21"/>
      <c r="X15" s="21"/>
      <c r="Y15" s="29">
        <f t="shared" ref="Y15" si="6">L15</f>
        <v>1</v>
      </c>
      <c r="Z15" s="21"/>
      <c r="AA15" s="21">
        <f t="shared" ref="AA15:AA21" si="7">IF(Z15/Y15&gt;100%,100%,Z15/Y15)</f>
        <v>0</v>
      </c>
      <c r="AB15" s="21"/>
      <c r="AC15" s="21"/>
      <c r="AD15" s="29">
        <f t="shared" ref="AD15" si="8">M15</f>
        <v>1</v>
      </c>
      <c r="AE15" s="21"/>
      <c r="AF15" s="21">
        <f t="shared" ref="AF15:AF21" si="9">IF(AE15/AD15&gt;100%,100%,AE15/AD15)</f>
        <v>0</v>
      </c>
      <c r="AG15" s="21"/>
      <c r="AH15" s="21"/>
      <c r="AI15" s="29">
        <f t="shared" ref="AI15" si="10">N15</f>
        <v>1</v>
      </c>
      <c r="AJ15" s="21"/>
      <c r="AK15" s="21">
        <f t="shared" ref="AK15:AK21" si="11">IF(AJ15/AI15&gt;100%,100%,AJ15/AI15)</f>
        <v>0</v>
      </c>
      <c r="AL15" s="21"/>
      <c r="AM15" s="21"/>
      <c r="AN15" s="21">
        <f t="shared" ref="AN15" si="12">O15</f>
        <v>4</v>
      </c>
      <c r="AO15" s="21"/>
      <c r="AP15" s="21">
        <f t="shared" ref="AP15:AP21" si="13">IF(AO15/AN15&gt;100%,100%,AO15/AN15)</f>
        <v>0</v>
      </c>
      <c r="AQ15" s="21"/>
    </row>
    <row r="16" spans="1:43" s="5" customFormat="1" ht="15.75" x14ac:dyDescent="0.25">
      <c r="A16" s="10"/>
      <c r="B16" s="10"/>
      <c r="C16" s="10"/>
      <c r="D16" s="13" t="s">
        <v>69</v>
      </c>
      <c r="E16" s="10"/>
      <c r="F16" s="10"/>
      <c r="G16" s="10"/>
      <c r="H16" s="10"/>
      <c r="I16" s="10"/>
      <c r="J16" s="10"/>
      <c r="K16" s="15"/>
      <c r="L16" s="15"/>
      <c r="M16" s="15"/>
      <c r="N16" s="15"/>
      <c r="O16" s="15"/>
      <c r="P16" s="10"/>
      <c r="Q16" s="10"/>
      <c r="R16" s="10"/>
      <c r="S16" s="10"/>
      <c r="T16" s="15"/>
      <c r="U16" s="15"/>
      <c r="V16" s="15">
        <f>AVERAGE(V13:V15)*80%</f>
        <v>0</v>
      </c>
      <c r="W16" s="15"/>
      <c r="X16" s="15"/>
      <c r="Y16" s="15"/>
      <c r="Z16" s="15"/>
      <c r="AA16" s="15">
        <f>AVERAGE(AA13:AA15)*80%</f>
        <v>0</v>
      </c>
      <c r="AB16" s="15"/>
      <c r="AC16" s="15"/>
      <c r="AD16" s="15"/>
      <c r="AE16" s="15"/>
      <c r="AF16" s="15">
        <f>AVERAGE(AF13:AF15)*80%</f>
        <v>0</v>
      </c>
      <c r="AG16" s="15"/>
      <c r="AH16" s="15"/>
      <c r="AI16" s="15"/>
      <c r="AJ16" s="15"/>
      <c r="AK16" s="15">
        <f>AVERAGE(AK13:AK15)*80%</f>
        <v>0</v>
      </c>
      <c r="AL16" s="10"/>
      <c r="AM16" s="10"/>
      <c r="AN16" s="16"/>
      <c r="AO16" s="16"/>
      <c r="AP16" s="15">
        <f>AVERAGE(AP13:AP15)*80%</f>
        <v>0</v>
      </c>
      <c r="AQ16" s="10"/>
    </row>
    <row r="17" spans="1:43" s="116" customFormat="1" ht="158.25" customHeight="1" x14ac:dyDescent="0.25">
      <c r="A17" s="34">
        <v>7</v>
      </c>
      <c r="B17" s="27" t="s">
        <v>42</v>
      </c>
      <c r="C17" s="34" t="s">
        <v>75</v>
      </c>
      <c r="D17" s="28" t="s">
        <v>76</v>
      </c>
      <c r="E17" s="27" t="s">
        <v>73</v>
      </c>
      <c r="F17" s="27" t="s">
        <v>77</v>
      </c>
      <c r="G17" s="27" t="s">
        <v>78</v>
      </c>
      <c r="H17" s="106" t="s">
        <v>79</v>
      </c>
      <c r="I17" s="28" t="s">
        <v>48</v>
      </c>
      <c r="J17" s="27" t="s">
        <v>77</v>
      </c>
      <c r="K17" s="107" t="s">
        <v>80</v>
      </c>
      <c r="L17" s="107">
        <v>0.8</v>
      </c>
      <c r="M17" s="107" t="s">
        <v>80</v>
      </c>
      <c r="N17" s="107">
        <v>0.8</v>
      </c>
      <c r="O17" s="107">
        <v>0.8</v>
      </c>
      <c r="P17" s="27" t="s">
        <v>50</v>
      </c>
      <c r="Q17" s="108" t="s">
        <v>81</v>
      </c>
      <c r="R17" s="108" t="s">
        <v>82</v>
      </c>
      <c r="S17" s="108" t="s">
        <v>83</v>
      </c>
      <c r="T17" s="109" t="str">
        <f>K17</f>
        <v>No programada</v>
      </c>
      <c r="U17" s="110" t="s">
        <v>80</v>
      </c>
      <c r="V17" s="110" t="s">
        <v>80</v>
      </c>
      <c r="W17" s="111" t="s">
        <v>80</v>
      </c>
      <c r="X17" s="111" t="s">
        <v>80</v>
      </c>
      <c r="Y17" s="112">
        <f>L17</f>
        <v>0.8</v>
      </c>
      <c r="Z17" s="113"/>
      <c r="AA17" s="114">
        <f t="shared" ref="AA17:AA21" si="14">IF(Z17/Y17&gt;100%,100%,Z17/Y17)</f>
        <v>0</v>
      </c>
      <c r="AB17" s="27"/>
      <c r="AC17" s="27"/>
      <c r="AD17" s="109" t="str">
        <f>U17</f>
        <v>No programada</v>
      </c>
      <c r="AE17" s="110" t="s">
        <v>80</v>
      </c>
      <c r="AF17" s="110" t="s">
        <v>80</v>
      </c>
      <c r="AG17" s="111" t="s">
        <v>80</v>
      </c>
      <c r="AH17" s="111" t="s">
        <v>80</v>
      </c>
      <c r="AI17" s="112">
        <f>N17</f>
        <v>0.8</v>
      </c>
      <c r="AJ17" s="34"/>
      <c r="AK17" s="114">
        <f t="shared" ref="AK17:AK21" si="15">IF(AJ17/AI17&gt;100%,100%,AJ17/AI17)</f>
        <v>0</v>
      </c>
      <c r="AL17" s="27"/>
      <c r="AM17" s="27"/>
      <c r="AN17" s="109">
        <f>O17</f>
        <v>0.8</v>
      </c>
      <c r="AO17" s="115"/>
      <c r="AP17" s="114">
        <f t="shared" ref="AP17:AP21" si="16">IF(AO17/AN17&gt;100%,100%,AO17/AN17)</f>
        <v>0</v>
      </c>
      <c r="AQ17" s="34"/>
    </row>
    <row r="18" spans="1:43" s="116" customFormat="1" ht="105" x14ac:dyDescent="0.25">
      <c r="A18" s="34">
        <v>7</v>
      </c>
      <c r="B18" s="27" t="s">
        <v>42</v>
      </c>
      <c r="C18" s="34" t="s">
        <v>84</v>
      </c>
      <c r="D18" s="27" t="s">
        <v>85</v>
      </c>
      <c r="E18" s="27" t="s">
        <v>73</v>
      </c>
      <c r="F18" s="27" t="s">
        <v>86</v>
      </c>
      <c r="G18" s="27" t="s">
        <v>87</v>
      </c>
      <c r="H18" s="106" t="s">
        <v>88</v>
      </c>
      <c r="I18" s="28" t="s">
        <v>48</v>
      </c>
      <c r="J18" s="27" t="s">
        <v>86</v>
      </c>
      <c r="K18" s="117">
        <v>0.25</v>
      </c>
      <c r="L18" s="117">
        <v>0.25</v>
      </c>
      <c r="M18" s="117">
        <v>0.25</v>
      </c>
      <c r="N18" s="117">
        <v>0.25</v>
      </c>
      <c r="O18" s="117">
        <v>1</v>
      </c>
      <c r="P18" s="27" t="s">
        <v>50</v>
      </c>
      <c r="Q18" s="108" t="s">
        <v>89</v>
      </c>
      <c r="R18" s="108" t="s">
        <v>90</v>
      </c>
      <c r="S18" s="108" t="s">
        <v>83</v>
      </c>
      <c r="T18" s="109">
        <f t="shared" ref="T18:T21" si="17">K18</f>
        <v>0.25</v>
      </c>
      <c r="U18" s="115"/>
      <c r="V18" s="114">
        <f t="shared" ref="V18:V21" si="18">IF(U18/T18&gt;100%,100%,U18/T18)</f>
        <v>0</v>
      </c>
      <c r="W18" s="34"/>
      <c r="X18" s="27"/>
      <c r="Y18" s="112">
        <f t="shared" ref="Y18:Y19" si="19">L18</f>
        <v>0.25</v>
      </c>
      <c r="Z18" s="109"/>
      <c r="AA18" s="114">
        <f t="shared" si="14"/>
        <v>0</v>
      </c>
      <c r="AB18" s="27"/>
      <c r="AC18" s="27"/>
      <c r="AD18" s="112">
        <f>M18</f>
        <v>0.25</v>
      </c>
      <c r="AE18" s="34"/>
      <c r="AF18" s="114">
        <f t="shared" ref="AF18" si="20">IF(AE18/AD18&gt;100%,100%,AE18/AD18)</f>
        <v>0</v>
      </c>
      <c r="AG18" s="27"/>
      <c r="AH18" s="27"/>
      <c r="AI18" s="112">
        <f t="shared" ref="AI18:AI19" si="21">N18</f>
        <v>0.25</v>
      </c>
      <c r="AJ18" s="34"/>
      <c r="AK18" s="114">
        <f t="shared" si="15"/>
        <v>0</v>
      </c>
      <c r="AL18" s="27"/>
      <c r="AM18" s="27"/>
      <c r="AN18" s="109">
        <f t="shared" ref="AN18:AN21" si="22">O18</f>
        <v>1</v>
      </c>
      <c r="AO18" s="118"/>
      <c r="AP18" s="114">
        <f t="shared" si="16"/>
        <v>0</v>
      </c>
      <c r="AQ18" s="34"/>
    </row>
    <row r="19" spans="1:43" s="116" customFormat="1" ht="105" x14ac:dyDescent="0.25">
      <c r="A19" s="34">
        <v>7</v>
      </c>
      <c r="B19" s="27" t="s">
        <v>42</v>
      </c>
      <c r="C19" s="34" t="s">
        <v>91</v>
      </c>
      <c r="D19" s="27" t="s">
        <v>92</v>
      </c>
      <c r="E19" s="27" t="s">
        <v>73</v>
      </c>
      <c r="F19" s="27" t="s">
        <v>93</v>
      </c>
      <c r="G19" s="27" t="s">
        <v>94</v>
      </c>
      <c r="H19" s="27" t="s">
        <v>47</v>
      </c>
      <c r="I19" s="28" t="s">
        <v>65</v>
      </c>
      <c r="J19" s="27" t="s">
        <v>93</v>
      </c>
      <c r="K19" s="119">
        <v>0</v>
      </c>
      <c r="L19" s="119">
        <v>1</v>
      </c>
      <c r="M19" s="119">
        <v>0</v>
      </c>
      <c r="N19" s="119">
        <v>1</v>
      </c>
      <c r="O19" s="119">
        <v>2</v>
      </c>
      <c r="P19" s="27" t="s">
        <v>50</v>
      </c>
      <c r="Q19" s="108" t="s">
        <v>95</v>
      </c>
      <c r="R19" s="108" t="s">
        <v>95</v>
      </c>
      <c r="S19" s="27" t="s">
        <v>96</v>
      </c>
      <c r="T19" s="110" t="s">
        <v>80</v>
      </c>
      <c r="U19" s="110" t="s">
        <v>80</v>
      </c>
      <c r="V19" s="110" t="s">
        <v>80</v>
      </c>
      <c r="W19" s="111" t="s">
        <v>80</v>
      </c>
      <c r="X19" s="111" t="s">
        <v>80</v>
      </c>
      <c r="Y19" s="120">
        <f t="shared" si="19"/>
        <v>1</v>
      </c>
      <c r="Z19" s="34"/>
      <c r="AA19" s="114">
        <f t="shared" si="14"/>
        <v>0</v>
      </c>
      <c r="AB19" s="121"/>
      <c r="AC19" s="27"/>
      <c r="AD19" s="110" t="s">
        <v>80</v>
      </c>
      <c r="AE19" s="110" t="s">
        <v>80</v>
      </c>
      <c r="AF19" s="110" t="s">
        <v>80</v>
      </c>
      <c r="AG19" s="111" t="s">
        <v>80</v>
      </c>
      <c r="AH19" s="111" t="s">
        <v>80</v>
      </c>
      <c r="AI19" s="120">
        <f t="shared" si="21"/>
        <v>1</v>
      </c>
      <c r="AJ19" s="34"/>
      <c r="AK19" s="114">
        <f t="shared" si="15"/>
        <v>0</v>
      </c>
      <c r="AL19" s="27"/>
      <c r="AM19" s="27"/>
      <c r="AN19" s="110">
        <f t="shared" si="22"/>
        <v>2</v>
      </c>
      <c r="AO19" s="110"/>
      <c r="AP19" s="114">
        <f t="shared" si="16"/>
        <v>0</v>
      </c>
      <c r="AQ19" s="34"/>
    </row>
    <row r="20" spans="1:43" s="116" customFormat="1" ht="126.75" customHeight="1" x14ac:dyDescent="0.25">
      <c r="A20" s="34">
        <v>5</v>
      </c>
      <c r="B20" s="27" t="s">
        <v>97</v>
      </c>
      <c r="C20" s="34" t="s">
        <v>98</v>
      </c>
      <c r="D20" s="108" t="s">
        <v>99</v>
      </c>
      <c r="E20" s="108" t="s">
        <v>73</v>
      </c>
      <c r="F20" s="108" t="s">
        <v>100</v>
      </c>
      <c r="G20" s="108" t="s">
        <v>101</v>
      </c>
      <c r="H20" s="108" t="s">
        <v>102</v>
      </c>
      <c r="I20" s="108" t="s">
        <v>65</v>
      </c>
      <c r="J20" s="108" t="s">
        <v>100</v>
      </c>
      <c r="K20" s="112">
        <v>1</v>
      </c>
      <c r="L20" s="112">
        <v>0</v>
      </c>
      <c r="M20" s="112">
        <v>0</v>
      </c>
      <c r="N20" s="112">
        <v>0</v>
      </c>
      <c r="O20" s="112">
        <v>1</v>
      </c>
      <c r="P20" s="108" t="s">
        <v>50</v>
      </c>
      <c r="Q20" s="108" t="s">
        <v>103</v>
      </c>
      <c r="R20" s="108" t="s">
        <v>104</v>
      </c>
      <c r="S20" s="108" t="s">
        <v>105</v>
      </c>
      <c r="T20" s="109">
        <f t="shared" si="17"/>
        <v>1</v>
      </c>
      <c r="U20" s="112"/>
      <c r="V20" s="114">
        <f t="shared" si="18"/>
        <v>0</v>
      </c>
      <c r="W20" s="122"/>
      <c r="X20" s="123"/>
      <c r="Y20" s="110" t="s">
        <v>80</v>
      </c>
      <c r="Z20" s="110" t="s">
        <v>80</v>
      </c>
      <c r="AA20" s="110" t="s">
        <v>80</v>
      </c>
      <c r="AB20" s="111" t="s">
        <v>80</v>
      </c>
      <c r="AC20" s="111" t="s">
        <v>80</v>
      </c>
      <c r="AD20" s="110" t="s">
        <v>80</v>
      </c>
      <c r="AE20" s="110" t="s">
        <v>80</v>
      </c>
      <c r="AF20" s="110" t="s">
        <v>80</v>
      </c>
      <c r="AG20" s="111" t="s">
        <v>80</v>
      </c>
      <c r="AH20" s="111" t="s">
        <v>80</v>
      </c>
      <c r="AI20" s="110" t="s">
        <v>80</v>
      </c>
      <c r="AJ20" s="110" t="s">
        <v>80</v>
      </c>
      <c r="AK20" s="110" t="s">
        <v>80</v>
      </c>
      <c r="AL20" s="111" t="s">
        <v>80</v>
      </c>
      <c r="AM20" s="111" t="s">
        <v>80</v>
      </c>
      <c r="AN20" s="109">
        <f t="shared" si="22"/>
        <v>1</v>
      </c>
      <c r="AO20" s="117"/>
      <c r="AP20" s="114">
        <f t="shared" si="16"/>
        <v>0</v>
      </c>
      <c r="AQ20" s="122"/>
    </row>
    <row r="21" spans="1:43" s="116" customFormat="1" ht="137.25" customHeight="1" x14ac:dyDescent="0.25">
      <c r="A21" s="34">
        <v>5</v>
      </c>
      <c r="B21" s="27" t="s">
        <v>97</v>
      </c>
      <c r="C21" s="34" t="s">
        <v>106</v>
      </c>
      <c r="D21" s="108" t="s">
        <v>107</v>
      </c>
      <c r="E21" s="108" t="s">
        <v>73</v>
      </c>
      <c r="F21" s="108" t="s">
        <v>108</v>
      </c>
      <c r="G21" s="108" t="s">
        <v>109</v>
      </c>
      <c r="H21" s="108" t="s">
        <v>47</v>
      </c>
      <c r="I21" s="108" t="s">
        <v>48</v>
      </c>
      <c r="J21" s="108" t="s">
        <v>110</v>
      </c>
      <c r="K21" s="112">
        <v>1</v>
      </c>
      <c r="L21" s="112">
        <v>1</v>
      </c>
      <c r="M21" s="112">
        <v>1</v>
      </c>
      <c r="N21" s="112">
        <v>1</v>
      </c>
      <c r="O21" s="112">
        <v>1</v>
      </c>
      <c r="P21" s="108" t="s">
        <v>111</v>
      </c>
      <c r="Q21" s="108" t="s">
        <v>112</v>
      </c>
      <c r="R21" s="108" t="s">
        <v>104</v>
      </c>
      <c r="S21" s="108" t="s">
        <v>105</v>
      </c>
      <c r="T21" s="109">
        <f t="shared" si="17"/>
        <v>1</v>
      </c>
      <c r="U21" s="112"/>
      <c r="V21" s="114">
        <f t="shared" si="18"/>
        <v>0</v>
      </c>
      <c r="W21" s="122"/>
      <c r="X21" s="123"/>
      <c r="Y21" s="112">
        <v>1</v>
      </c>
      <c r="Z21" s="112"/>
      <c r="AA21" s="114">
        <f t="shared" si="14"/>
        <v>0</v>
      </c>
      <c r="AB21" s="122"/>
      <c r="AC21" s="123"/>
      <c r="AD21" s="112">
        <v>1</v>
      </c>
      <c r="AE21" s="112"/>
      <c r="AF21" s="112"/>
      <c r="AG21" s="122"/>
      <c r="AH21" s="123"/>
      <c r="AI21" s="112">
        <v>1</v>
      </c>
      <c r="AJ21" s="112"/>
      <c r="AK21" s="114">
        <f t="shared" si="15"/>
        <v>0</v>
      </c>
      <c r="AL21" s="122"/>
      <c r="AM21" s="123"/>
      <c r="AN21" s="109">
        <f t="shared" si="22"/>
        <v>1</v>
      </c>
      <c r="AO21" s="112"/>
      <c r="AP21" s="114">
        <f t="shared" si="16"/>
        <v>0</v>
      </c>
      <c r="AQ21" s="122"/>
    </row>
    <row r="22" spans="1:43" s="5" customFormat="1" ht="15.75" x14ac:dyDescent="0.25">
      <c r="A22" s="10"/>
      <c r="B22" s="10"/>
      <c r="C22" s="10"/>
      <c r="D22" s="11" t="s">
        <v>70</v>
      </c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1"/>
      <c r="Q22" s="10"/>
      <c r="R22" s="10"/>
      <c r="S22" s="10"/>
      <c r="T22" s="12"/>
      <c r="U22" s="12"/>
      <c r="V22" s="14">
        <f>AVERAGE(V17:V21)*20%</f>
        <v>0</v>
      </c>
      <c r="W22" s="10"/>
      <c r="X22" s="10"/>
      <c r="Y22" s="12"/>
      <c r="Z22" s="12"/>
      <c r="AA22" s="14">
        <f>AVERAGE(AA17:AA21)*20%</f>
        <v>0</v>
      </c>
      <c r="AB22" s="10"/>
      <c r="AC22" s="10"/>
      <c r="AD22" s="12"/>
      <c r="AE22" s="12"/>
      <c r="AF22" s="14">
        <f>AVERAGE(AF17:AF21)*20%</f>
        <v>0</v>
      </c>
      <c r="AG22" s="10"/>
      <c r="AH22" s="10"/>
      <c r="AI22" s="12"/>
      <c r="AJ22" s="12"/>
      <c r="AK22" s="14">
        <f>AVERAGE(AK17:AK21)*20%</f>
        <v>0</v>
      </c>
      <c r="AL22" s="10"/>
      <c r="AM22" s="10"/>
      <c r="AN22" s="17"/>
      <c r="AO22" s="17"/>
      <c r="AP22" s="14">
        <f>AVERAGE(AP17:AP21)*20%</f>
        <v>0</v>
      </c>
      <c r="AQ22" s="10"/>
    </row>
    <row r="23" spans="1:43" s="9" customFormat="1" ht="18.75" x14ac:dyDescent="0.3">
      <c r="A23" s="6"/>
      <c r="B23" s="6"/>
      <c r="C23" s="6"/>
      <c r="D23" s="7" t="s">
        <v>71</v>
      </c>
      <c r="E23" s="6"/>
      <c r="F23" s="6"/>
      <c r="G23" s="6"/>
      <c r="H23" s="6"/>
      <c r="I23" s="6"/>
      <c r="J23" s="6"/>
      <c r="K23" s="8"/>
      <c r="L23" s="8"/>
      <c r="M23" s="8"/>
      <c r="N23" s="8"/>
      <c r="O23" s="8"/>
      <c r="P23" s="6"/>
      <c r="Q23" s="6"/>
      <c r="R23" s="6"/>
      <c r="S23" s="6"/>
      <c r="T23" s="8"/>
      <c r="U23" s="8"/>
      <c r="V23" s="19">
        <f>V16+V22</f>
        <v>0</v>
      </c>
      <c r="W23" s="6"/>
      <c r="X23" s="6"/>
      <c r="Y23" s="8"/>
      <c r="Z23" s="8"/>
      <c r="AA23" s="19">
        <f>AA16+AA22</f>
        <v>0</v>
      </c>
      <c r="AB23" s="6"/>
      <c r="AC23" s="6"/>
      <c r="AD23" s="8"/>
      <c r="AE23" s="8"/>
      <c r="AF23" s="19">
        <f>AF16+AF22</f>
        <v>0</v>
      </c>
      <c r="AG23" s="6"/>
      <c r="AH23" s="6"/>
      <c r="AI23" s="8"/>
      <c r="AJ23" s="8"/>
      <c r="AK23" s="19">
        <f>AK16+AK22</f>
        <v>0</v>
      </c>
      <c r="AL23" s="6"/>
      <c r="AM23" s="6"/>
      <c r="AN23" s="18"/>
      <c r="AO23" s="18"/>
      <c r="AP23" s="19">
        <f>AP16+AP22</f>
        <v>0</v>
      </c>
      <c r="AQ23" s="6"/>
    </row>
  </sheetData>
  <mergeCells count="19">
    <mergeCell ref="Q10:S11"/>
    <mergeCell ref="E4:J4"/>
    <mergeCell ref="G5:J5"/>
    <mergeCell ref="G6:J6"/>
    <mergeCell ref="G7:J7"/>
    <mergeCell ref="G8:J8"/>
    <mergeCell ref="A10:B11"/>
    <mergeCell ref="A1:J1"/>
    <mergeCell ref="K1:O1"/>
    <mergeCell ref="C10:E11"/>
    <mergeCell ref="F10:P11"/>
    <mergeCell ref="A2:J2"/>
    <mergeCell ref="A4:B8"/>
    <mergeCell ref="C4:D8"/>
    <mergeCell ref="T10:X11"/>
    <mergeCell ref="Y10:AC11"/>
    <mergeCell ref="AD10:AH11"/>
    <mergeCell ref="AI10:AM11"/>
    <mergeCell ref="AN10:AQ11"/>
  </mergeCells>
  <dataValidations count="1">
    <dataValidation allowBlank="1" showInputMessage="1" showErrorMessage="1" error="Escriba un texto " promptTitle="Cualquier contenido" sqref="E12 E3:E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E1 E10:E11 E14:E16 E22:E1048576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44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2023-11-20T14:43:52Z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