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4" documentId="8_{CBC1A7D0-5492-46FD-B7A1-89277DA06A2A}" xr6:coauthVersionLast="47" xr6:coauthVersionMax="47" xr10:uidLastSave="{0D6EFCA1-D0EF-4A88-A600-FFB5E3638111}"/>
  <bookViews>
    <workbookView xWindow="0" yWindow="0" windowWidth="28800" windowHeight="15600" xr2:uid="{82425007-B10C-4B30-B14E-E133B79C6502}"/>
  </bookViews>
  <sheets>
    <sheet name="Hoja1" sheetId="1" r:id="rId1"/>
    <sheet name="Lista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0" i="1" l="1"/>
  <c r="AP20" i="1"/>
  <c r="AI20" i="1"/>
  <c r="AK20" i="1"/>
  <c r="AD20" i="1"/>
  <c r="AF20" i="1"/>
  <c r="Y20" i="1"/>
  <c r="AA20" i="1"/>
  <c r="T20" i="1"/>
  <c r="V20" i="1"/>
  <c r="AN19" i="1"/>
  <c r="AP19" i="1"/>
  <c r="AI19" i="1"/>
  <c r="AK19" i="1"/>
  <c r="AD19" i="1"/>
  <c r="AF19" i="1"/>
  <c r="Y19" i="1"/>
  <c r="AA19" i="1"/>
  <c r="T19" i="1"/>
  <c r="V19" i="1"/>
  <c r="AN18" i="1"/>
  <c r="AP18" i="1"/>
  <c r="AI18" i="1"/>
  <c r="AK18" i="1"/>
  <c r="AD18" i="1"/>
  <c r="AF18" i="1"/>
  <c r="Y18" i="1"/>
  <c r="AA18" i="1"/>
  <c r="T18" i="1"/>
  <c r="V18" i="1"/>
  <c r="AI15" i="1"/>
  <c r="AI14" i="1"/>
  <c r="AI13" i="1"/>
  <c r="AD15" i="1"/>
  <c r="AD14" i="1"/>
  <c r="AD13" i="1"/>
  <c r="Y15" i="1"/>
  <c r="Y14" i="1"/>
  <c r="Y13" i="1"/>
  <c r="T15" i="1"/>
  <c r="T14" i="1"/>
  <c r="T13" i="1"/>
  <c r="AP21" i="1"/>
  <c r="AN13" i="1"/>
  <c r="AP13" i="1"/>
  <c r="AP14" i="1"/>
  <c r="AP17" i="1"/>
  <c r="AP22" i="1"/>
  <c r="AK13" i="1"/>
  <c r="AK14" i="1"/>
  <c r="AK15" i="1"/>
  <c r="AI16" i="1"/>
  <c r="AK16" i="1"/>
  <c r="AK17" i="1"/>
  <c r="AK21" i="1"/>
  <c r="AK22" i="1"/>
  <c r="AN16" i="1"/>
  <c r="AP16" i="1"/>
  <c r="AN15" i="1"/>
  <c r="AP15" i="1"/>
  <c r="AD16" i="1"/>
  <c r="AF16" i="1"/>
  <c r="AF15" i="1"/>
  <c r="AF14" i="1"/>
  <c r="AF13" i="1"/>
  <c r="Y16" i="1"/>
  <c r="AA16" i="1"/>
  <c r="AA15" i="1"/>
  <c r="AA14" i="1"/>
  <c r="AA13" i="1"/>
  <c r="AA17" i="1"/>
  <c r="T16" i="1"/>
  <c r="V16" i="1"/>
  <c r="V15" i="1"/>
  <c r="V14" i="1"/>
  <c r="V13" i="1"/>
  <c r="V17" i="1"/>
  <c r="V21" i="1"/>
  <c r="AF21" i="1"/>
  <c r="AF17" i="1"/>
  <c r="AF22" i="1"/>
  <c r="AA21" i="1"/>
  <c r="AA22" i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charset val="1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charset val="1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charset val="1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charset val="1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charset val="1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charset val="1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charset val="1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charset val="1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charset val="1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charset val="1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1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2" authorId="0" shapeId="0" xr:uid="{30E82D26-5BE8-4336-B590-55EFD66077D4}">
      <text>
        <r>
          <rPr>
            <b/>
            <sz val="9"/>
            <color indexed="81"/>
            <rFont val="Tahoma"/>
            <charset val="1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<sst xmlns="http://schemas.openxmlformats.org/spreadsheetml/2006/main" count="158" uniqueCount="105">
  <si>
    <t>CONTROL DE CAMBIOS</t>
  </si>
  <si>
    <t>VERSIÓN</t>
  </si>
  <si>
    <t>FECHA</t>
  </si>
  <si>
    <t>DESCRIPCIÓN DE LA MODIFICACIÓN</t>
  </si>
  <si>
    <t>PLAN ESTRATÉGICO INSTITUCIONAL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</si>
  <si>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</si>
  <si>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</si>
  <si>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</si>
  <si>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</si>
  <si>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</si>
  <si>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</si>
  <si>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</si>
  <si>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</si>
  <si>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</si>
  <si>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</si>
  <si>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</si>
  <si>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</si>
  <si>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</si>
  <si>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</si>
  <si>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</si>
  <si>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</si>
  <si>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</si>
  <si>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</si>
  <si>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</si>
  <si>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</si>
  <si>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</si>
  <si>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</si>
  <si>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</si>
  <si>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</si>
  <si>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</si>
  <si>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</si>
  <si>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</si>
  <si>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</si>
  <si>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</si>
  <si>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</si>
  <si>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</si>
  <si>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</si>
  <si>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</si>
  <si>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</si>
  <si>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</si>
  <si>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</si>
  <si>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</si>
  <si>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</si>
  <si>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</si>
  <si>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t>DEPENDENCIAS ASOCIADAS</t>
  </si>
  <si>
    <t>Fortalecer la gestión institucional aumentando las capacidades de la entidad para la planeación, seguimiento y ejecución de sus metas y recursos, y la gestión del talento humano.</t>
  </si>
  <si>
    <t>1</t>
  </si>
  <si>
    <t>Boletín Jurídico Disciplinario</t>
  </si>
  <si>
    <t>Número de Boletines Jurídico Disciplinario elaborados y presentados.</t>
  </si>
  <si>
    <t>Boletines Elaborados</t>
  </si>
  <si>
    <t xml:space="preserve">Eficacia </t>
  </si>
  <si>
    <t>pagina Web, Links Intranet.</t>
  </si>
  <si>
    <t>Equipo de trabajo Oficina Asuntos Disciplinarios</t>
  </si>
  <si>
    <t>2</t>
  </si>
  <si>
    <t>Procesos Disciplinarios</t>
  </si>
  <si>
    <t xml:space="preserve">Número de Procesos Disciplinarios con decisión de Fondo </t>
  </si>
  <si>
    <t xml:space="preserve">Suma </t>
  </si>
  <si>
    <t>Informe de Procesos Disciplinarios - terminados</t>
  </si>
  <si>
    <t>Matriz Control Disciplinario, matriz numeración autos</t>
  </si>
  <si>
    <t>3</t>
  </si>
  <si>
    <t xml:space="preserve">Charlas para la prevención de faltas disciplinarias </t>
  </si>
  <si>
    <t>Número de Charlas para la prevención de faltas disciplinarias realizadas</t>
  </si>
  <si>
    <t>4</t>
  </si>
  <si>
    <t xml:space="preserve">Análisis y proyección autos de tramite procesos disciplinarios </t>
  </si>
  <si>
    <t>Número de procesos disciplinarios analizados y con proyección elaborados</t>
  </si>
  <si>
    <t>Procesos Disciplinarios con Análisis y Proyección</t>
  </si>
  <si>
    <t>Eficacia</t>
  </si>
  <si>
    <t>Informe de Procesos Disciplinarios - Analizados con proyección</t>
  </si>
  <si>
    <t>Evaluar y terminar 850 procesos disciplinarios  mediante decisiones de fondo: autos de archivo,  investigación disciplinaria, citación a audiencia, cargos y fallos.</t>
  </si>
  <si>
    <t>Oficina de Asuntos Disciplinarios</t>
  </si>
  <si>
    <t>Realizar seis (6) charlas para la prevención de la falta disciplinaria.</t>
  </si>
  <si>
    <t>Listados de asistencia (física o virtual)</t>
  </si>
  <si>
    <t xml:space="preserve">Informe de charlas o capacitaciones realizadas </t>
  </si>
  <si>
    <t>Charlas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</si>
  <si>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rFont val="Calibri Light"/>
        <family val="2"/>
        <scheme val="major"/>
      </rPr>
      <t xml:space="preserve">
PROCESO   </t>
    </r>
    <r>
      <rPr>
        <b/>
        <u/>
        <sz val="11"/>
        <rFont val="Calibri Light"/>
        <family val="2"/>
        <scheme val="major"/>
      </rPr>
      <t>CONTROL DISCIPLINARIO</t>
    </r>
  </si>
  <si>
    <r>
      <rPr>
        <b/>
        <sz val="11"/>
        <rFont val="Calibri Light"/>
        <family val="2"/>
        <scheme val="major"/>
      </rPr>
      <t xml:space="preserve">Código Formato: </t>
    </r>
    <r>
      <rPr>
        <sz val="11"/>
        <rFont val="Calibri Light"/>
        <family val="2"/>
        <scheme val="major"/>
      </rPr>
      <t xml:space="preserve">PLE-PIN-F017
</t>
    </r>
    <r>
      <rPr>
        <b/>
        <sz val="11"/>
        <rFont val="Calibri Light"/>
        <family val="2"/>
        <scheme val="major"/>
      </rPr>
      <t>Versión: 6</t>
    </r>
    <r>
      <rPr>
        <sz val="11"/>
        <rFont val="Calibri Light"/>
        <family val="2"/>
        <scheme val="major"/>
      </rPr>
      <t xml:space="preserve">
</t>
    </r>
    <r>
      <rPr>
        <b/>
        <sz val="11"/>
        <rFont val="Calibri Light"/>
        <family val="2"/>
        <scheme val="major"/>
      </rPr>
      <t>Vigencia desde: xxxxx</t>
    </r>
    <r>
      <rPr>
        <sz val="11"/>
        <rFont val="Calibri Light"/>
        <family val="2"/>
        <scheme val="major"/>
      </rPr>
      <t xml:space="preserve">
</t>
    </r>
    <r>
      <rPr>
        <b/>
        <sz val="11"/>
        <rFont val="Calibri Light"/>
        <family val="2"/>
        <scheme val="major"/>
      </rPr>
      <t>Caso HOLA: xxxxx</t>
    </r>
  </si>
  <si>
    <t>VIGENCIA DE LA PLANEACIÓN 2023</t>
  </si>
  <si>
    <t xml:space="preserve">Realizar ocho (8) boletínes jurídicos disciplinarios, que se comuniquen por la intranet a las alcaldías locales y dependencias del nivel central de la Secretaría de Gobierno y se publique en la página web de la entidad. </t>
  </si>
  <si>
    <t>Boletín Jurídico Disciplinario comunicado en la intranet y publicado en la página web</t>
  </si>
  <si>
    <t>Efectuar el análisis y la proyección que en derecho corresponda de 850 asuntos (quejas e informes) radicados en la Oficina de Asuntos Disciplinarios mediante autos de trámite: indagación preliminar, inhibitorios y remisión por competencia  y demás autos.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</si>
  <si>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</si>
  <si>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</si>
  <si>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</si>
  <si>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</si>
  <si>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</si>
  <si>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Constante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</si>
  <si>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</si>
  <si>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</si>
  <si>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</si>
  <si>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</si>
  <si>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</si>
  <si>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</si>
  <si>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</si>
  <si>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</si>
  <si>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</si>
  <si>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>Suma</t>
  </si>
  <si>
    <t xml:space="preserve">Listado Maestro de Documentos Matiz </t>
  </si>
  <si>
    <t xml:space="preserve">Casos Hola de actualización generados
Listado Maestro de Documentos 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</si>
  <si>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</si>
  <si>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</si>
  <si>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</si>
  <si>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</si>
  <si>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N/A</t>
  </si>
  <si>
    <t>Formato Evidencia de Reunión GDI-GPD-F029 diligenciado y presentación realizada</t>
  </si>
  <si>
    <t>Líder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</si>
</sst>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Light"/>
      <family val="2"/>
    </font>
    <font>
      <b/>
      <sz val="11"/>
      <name val="Calibri Light"/>
      <family val="2"/>
      <scheme val="major"/>
    </font>
    <font>
      <b/>
      <u/>
      <sz val="11"/>
      <name val="Calibri Light"/>
      <family val="2"/>
      <scheme val="major"/>
    </font>
    <font>
      <sz val="1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9" fontId="6" fillId="2" borderId="1" xfId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9" fontId="8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9" fontId="5" fillId="3" borderId="1" xfId="1" applyFont="1" applyFill="1" applyBorder="1" applyAlignment="1">
      <alignment wrapText="1"/>
    </xf>
    <xf numFmtId="9" fontId="5" fillId="3" borderId="1" xfId="1" applyFont="1" applyFill="1" applyBorder="1" applyAlignment="1">
      <alignment horizontal="right" wrapText="1"/>
    </xf>
    <xf numFmtId="9" fontId="8" fillId="3" borderId="1" xfId="0" applyNumberFormat="1" applyFont="1" applyFill="1" applyBorder="1" applyAlignment="1">
      <alignment horizontal="right" wrapText="1"/>
    </xf>
    <xf numFmtId="9" fontId="6" fillId="2" borderId="1" xfId="1" applyFont="1" applyFill="1" applyBorder="1" applyAlignment="1">
      <alignment horizontal="right" wrapText="1"/>
    </xf>
    <xf numFmtId="9" fontId="7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9" borderId="0" xfId="0" applyFont="1" applyFill="1" applyAlignment="1">
      <alignment wrapText="1"/>
    </xf>
    <xf numFmtId="0" fontId="14" fillId="9" borderId="0" xfId="0" applyFont="1" applyFill="1" applyAlignment="1">
      <alignment vertical="center" wrapText="1"/>
    </xf>
    <xf numFmtId="0" fontId="16" fillId="9" borderId="0" xfId="0" applyFont="1" applyFill="1" applyAlignment="1">
      <alignment vertical="center" wrapText="1"/>
    </xf>
    <xf numFmtId="0" fontId="16" fillId="9" borderId="0" xfId="0" applyFont="1" applyFill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justify" vertical="top" wrapText="1"/>
    </xf>
    <xf numFmtId="0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justify" vertical="top" wrapText="1"/>
    </xf>
    <xf numFmtId="1" fontId="16" fillId="0" borderId="1" xfId="0" applyNumberFormat="1" applyFont="1" applyBorder="1" applyAlignment="1">
      <alignment horizontal="justify" vertical="center" wrapText="1"/>
    </xf>
    <xf numFmtId="9" fontId="16" fillId="0" borderId="1" xfId="0" applyNumberFormat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top" wrapText="1"/>
    </xf>
    <xf numFmtId="0" fontId="16" fillId="0" borderId="0" xfId="0" applyFont="1" applyAlignment="1">
      <alignment horizontal="justify" vertical="center" wrapText="1"/>
    </xf>
    <xf numFmtId="1" fontId="16" fillId="0" borderId="1" xfId="0" applyNumberFormat="1" applyFont="1" applyBorder="1" applyAlignment="1">
      <alignment horizontal="justify" vertical="top" wrapText="1"/>
    </xf>
    <xf numFmtId="1" fontId="16" fillId="0" borderId="1" xfId="0" applyNumberFormat="1" applyFont="1" applyBorder="1" applyAlignment="1">
      <alignment horizontal="center" vertical="top" wrapText="1"/>
    </xf>
    <xf numFmtId="1" fontId="16" fillId="0" borderId="1" xfId="1" applyNumberFormat="1" applyFont="1" applyBorder="1" applyAlignment="1">
      <alignment horizontal="justify" vertical="top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9" fontId="3" fillId="0" borderId="1" xfId="0" applyNumberFormat="1" applyFont="1" applyBorder="1" applyAlignment="1">
      <alignment horizontal="justify" vertical="center" wrapText="1"/>
    </xf>
    <xf numFmtId="9" fontId="3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9" fontId="3" fillId="9" borderId="1" xfId="1" applyFont="1" applyFill="1" applyBorder="1" applyAlignment="1">
      <alignment horizontal="center" vertical="center" wrapText="1"/>
    </xf>
    <xf numFmtId="1" fontId="3" fillId="9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2"/>
  <sheetViews>
    <sheetView tabSelected="1" zoomScale="85" zoomScaleNormal="85" workbookViewId="0">
      <selection activeCell="A4" sqref="A4:B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28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29" customFormat="1" ht="70.5" customHeight="1" x14ac:dyDescent="0.25">
      <c r="A1" s="86" t="s">
        <v>74</v>
      </c>
      <c r="B1" s="87"/>
      <c r="C1" s="87"/>
      <c r="D1" s="87"/>
      <c r="E1" s="87"/>
      <c r="F1" s="87"/>
      <c r="G1" s="87"/>
      <c r="H1" s="87"/>
      <c r="I1" s="87"/>
      <c r="J1" s="87"/>
      <c r="K1" s="88" t="s">
        <v>75</v>
      </c>
      <c r="L1" s="88"/>
      <c r="M1" s="88"/>
      <c r="N1" s="88"/>
      <c r="O1" s="88"/>
    </row>
    <row r="2" spans="1:43" s="31" customFormat="1" ht="23.45" customHeight="1" x14ac:dyDescent="0.25">
      <c r="A2" s="90" t="s">
        <v>76</v>
      </c>
      <c r="B2" s="91"/>
      <c r="C2" s="91"/>
      <c r="D2" s="91"/>
      <c r="E2" s="91"/>
      <c r="F2" s="91"/>
      <c r="G2" s="91"/>
      <c r="H2" s="91"/>
      <c r="I2" s="91"/>
      <c r="J2" s="91"/>
      <c r="K2" s="30"/>
      <c r="L2" s="30"/>
      <c r="M2" s="30"/>
      <c r="N2" s="30"/>
      <c r="O2" s="30"/>
    </row>
    <row r="3" spans="1:43" s="29" customFormat="1" x14ac:dyDescent="0.25">
      <c r="H3" s="32"/>
    </row>
    <row r="4" spans="1:43" s="29" customFormat="1" ht="29.1" customHeight="1" x14ac:dyDescent="0.25">
      <c r="A4" s="92" t="s">
        <v>44</v>
      </c>
      <c r="B4" s="93"/>
      <c r="C4" s="98" t="s">
        <v>69</v>
      </c>
      <c r="D4" s="99"/>
      <c r="E4" s="104" t="s">
        <v>0</v>
      </c>
      <c r="F4" s="105"/>
      <c r="G4" s="105"/>
      <c r="H4" s="105"/>
      <c r="I4" s="105"/>
      <c r="J4" s="106"/>
    </row>
    <row r="5" spans="1:43" s="29" customFormat="1" ht="15" customHeight="1" x14ac:dyDescent="0.25">
      <c r="A5" s="94"/>
      <c r="B5" s="95"/>
      <c r="C5" s="100"/>
      <c r="D5" s="101"/>
      <c r="E5" s="33" t="s">
        <v>1</v>
      </c>
      <c r="F5" s="33" t="s">
        <v>2</v>
      </c>
      <c r="G5" s="104" t="s">
        <v>3</v>
      </c>
      <c r="H5" s="105"/>
      <c r="I5" s="105"/>
      <c r="J5" s="106"/>
    </row>
    <row r="6" spans="1:43" s="29" customFormat="1" x14ac:dyDescent="0.25">
      <c r="A6" s="94"/>
      <c r="B6" s="95"/>
      <c r="C6" s="100"/>
      <c r="D6" s="101"/>
      <c r="E6" s="34">
        <v>1</v>
      </c>
      <c r="F6" s="34"/>
      <c r="G6" s="107" t="s">
        <v>19</v>
      </c>
      <c r="H6" s="107"/>
      <c r="I6" s="107"/>
      <c r="J6" s="107"/>
    </row>
    <row r="7" spans="1:43" s="29" customFormat="1" x14ac:dyDescent="0.25">
      <c r="A7" s="94"/>
      <c r="B7" s="95"/>
      <c r="C7" s="100"/>
      <c r="D7" s="101"/>
      <c r="E7" s="34"/>
      <c r="F7" s="34"/>
      <c r="G7" s="107"/>
      <c r="H7" s="107"/>
      <c r="I7" s="107"/>
      <c r="J7" s="107"/>
    </row>
    <row r="8" spans="1:43" s="29" customFormat="1" x14ac:dyDescent="0.25">
      <c r="A8" s="96"/>
      <c r="B8" s="97"/>
      <c r="C8" s="102"/>
      <c r="D8" s="103"/>
      <c r="E8" s="34"/>
      <c r="F8" s="34"/>
      <c r="G8" s="107"/>
      <c r="H8" s="107"/>
      <c r="I8" s="107"/>
      <c r="J8" s="107"/>
    </row>
    <row r="9" spans="1:43" s="29" customFormat="1" x14ac:dyDescent="0.25">
      <c r="H9" s="32"/>
    </row>
    <row r="10" spans="1:43" s="35" customFormat="1" ht="14.45" customHeight="1" x14ac:dyDescent="0.25">
      <c r="A10" s="85" t="s">
        <v>4</v>
      </c>
      <c r="B10" s="85"/>
      <c r="C10" s="85" t="s">
        <v>31</v>
      </c>
      <c r="D10" s="85"/>
      <c r="E10" s="85"/>
      <c r="F10" s="89" t="s">
        <v>5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5" t="s">
        <v>33</v>
      </c>
      <c r="R10" s="85"/>
      <c r="S10" s="85"/>
      <c r="T10" s="55" t="s">
        <v>38</v>
      </c>
      <c r="U10" s="56"/>
      <c r="V10" s="56"/>
      <c r="W10" s="56"/>
      <c r="X10" s="57"/>
      <c r="Y10" s="61" t="s">
        <v>39</v>
      </c>
      <c r="Z10" s="62"/>
      <c r="AA10" s="62"/>
      <c r="AB10" s="62"/>
      <c r="AC10" s="63"/>
      <c r="AD10" s="67" t="s">
        <v>40</v>
      </c>
      <c r="AE10" s="68"/>
      <c r="AF10" s="68"/>
      <c r="AG10" s="68"/>
      <c r="AH10" s="69"/>
      <c r="AI10" s="73" t="s">
        <v>41</v>
      </c>
      <c r="AJ10" s="74"/>
      <c r="AK10" s="74"/>
      <c r="AL10" s="74"/>
      <c r="AM10" s="75"/>
      <c r="AN10" s="79" t="s">
        <v>42</v>
      </c>
      <c r="AO10" s="80"/>
      <c r="AP10" s="80"/>
      <c r="AQ10" s="81"/>
    </row>
    <row r="11" spans="1:43" s="35" customFormat="1" ht="14.45" customHeight="1" x14ac:dyDescent="0.25">
      <c r="A11" s="85"/>
      <c r="B11" s="85"/>
      <c r="C11" s="85"/>
      <c r="D11" s="85"/>
      <c r="E11" s="85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5"/>
      <c r="R11" s="85"/>
      <c r="S11" s="85"/>
      <c r="T11" s="58"/>
      <c r="U11" s="59"/>
      <c r="V11" s="59"/>
      <c r="W11" s="59"/>
      <c r="X11" s="60"/>
      <c r="Y11" s="64"/>
      <c r="Z11" s="65"/>
      <c r="AA11" s="65"/>
      <c r="AB11" s="65"/>
      <c r="AC11" s="66"/>
      <c r="AD11" s="70"/>
      <c r="AE11" s="71"/>
      <c r="AF11" s="71"/>
      <c r="AG11" s="71"/>
      <c r="AH11" s="72"/>
      <c r="AI11" s="76"/>
      <c r="AJ11" s="77"/>
      <c r="AK11" s="77"/>
      <c r="AL11" s="77"/>
      <c r="AM11" s="78"/>
      <c r="AN11" s="82"/>
      <c r="AO11" s="83"/>
      <c r="AP11" s="83"/>
      <c r="AQ11" s="84"/>
    </row>
    <row r="12" spans="1:43" s="35" customFormat="1" ht="45" x14ac:dyDescent="0.25">
      <c r="A12" s="33" t="s">
        <v>20</v>
      </c>
      <c r="B12" s="33" t="s">
        <v>6</v>
      </c>
      <c r="C12" s="33" t="s">
        <v>30</v>
      </c>
      <c r="D12" s="33" t="s">
        <v>24</v>
      </c>
      <c r="E12" s="33" t="s">
        <v>7</v>
      </c>
      <c r="F12" s="36" t="s">
        <v>8</v>
      </c>
      <c r="G12" s="36" t="s">
        <v>25</v>
      </c>
      <c r="H12" s="36" t="s">
        <v>26</v>
      </c>
      <c r="I12" s="36" t="s">
        <v>27</v>
      </c>
      <c r="J12" s="36" t="s">
        <v>9</v>
      </c>
      <c r="K12" s="36" t="s">
        <v>10</v>
      </c>
      <c r="L12" s="36" t="s">
        <v>11</v>
      </c>
      <c r="M12" s="36" t="s">
        <v>12</v>
      </c>
      <c r="N12" s="36" t="s">
        <v>13</v>
      </c>
      <c r="O12" s="36" t="s">
        <v>28</v>
      </c>
      <c r="P12" s="36" t="s">
        <v>14</v>
      </c>
      <c r="Q12" s="33" t="s">
        <v>21</v>
      </c>
      <c r="R12" s="33" t="s">
        <v>15</v>
      </c>
      <c r="S12" s="33" t="s">
        <v>32</v>
      </c>
      <c r="T12" s="37" t="s">
        <v>16</v>
      </c>
      <c r="U12" s="37" t="s">
        <v>17</v>
      </c>
      <c r="V12" s="37" t="s">
        <v>29</v>
      </c>
      <c r="W12" s="37" t="s">
        <v>18</v>
      </c>
      <c r="X12" s="37" t="s">
        <v>37</v>
      </c>
      <c r="Y12" s="38" t="s">
        <v>16</v>
      </c>
      <c r="Z12" s="38" t="s">
        <v>17</v>
      </c>
      <c r="AA12" s="38" t="s">
        <v>29</v>
      </c>
      <c r="AB12" s="38" t="s">
        <v>18</v>
      </c>
      <c r="AC12" s="38" t="s">
        <v>37</v>
      </c>
      <c r="AD12" s="39" t="s">
        <v>16</v>
      </c>
      <c r="AE12" s="39" t="s">
        <v>17</v>
      </c>
      <c r="AF12" s="39" t="s">
        <v>29</v>
      </c>
      <c r="AG12" s="39" t="s">
        <v>18</v>
      </c>
      <c r="AH12" s="39" t="s">
        <v>37</v>
      </c>
      <c r="AI12" s="40" t="s">
        <v>16</v>
      </c>
      <c r="AJ12" s="40" t="s">
        <v>17</v>
      </c>
      <c r="AK12" s="40" t="s">
        <v>29</v>
      </c>
      <c r="AL12" s="40" t="s">
        <v>18</v>
      </c>
      <c r="AM12" s="40" t="s">
        <v>37</v>
      </c>
      <c r="AN12" s="41" t="s">
        <v>16</v>
      </c>
      <c r="AO12" s="41" t="s">
        <v>17</v>
      </c>
      <c r="AP12" s="41" t="s">
        <v>29</v>
      </c>
      <c r="AQ12" s="41" t="s">
        <v>18</v>
      </c>
    </row>
    <row r="13" spans="1:43" s="51" customFormat="1" ht="105" x14ac:dyDescent="0.25">
      <c r="A13" s="42">
        <v>7</v>
      </c>
      <c r="B13" s="43" t="s">
        <v>45</v>
      </c>
      <c r="C13" s="44" t="s">
        <v>46</v>
      </c>
      <c r="D13" s="23" t="s">
        <v>77</v>
      </c>
      <c r="E13" s="43" t="s">
        <v>34</v>
      </c>
      <c r="F13" s="23" t="s">
        <v>47</v>
      </c>
      <c r="G13" s="23" t="s">
        <v>48</v>
      </c>
      <c r="H13" s="24">
        <v>12</v>
      </c>
      <c r="I13" s="23" t="s">
        <v>56</v>
      </c>
      <c r="J13" s="23" t="s">
        <v>49</v>
      </c>
      <c r="K13" s="45">
        <v>2</v>
      </c>
      <c r="L13" s="45">
        <v>2</v>
      </c>
      <c r="M13" s="45">
        <v>2</v>
      </c>
      <c r="N13" s="45">
        <v>2</v>
      </c>
      <c r="O13" s="46">
        <v>8</v>
      </c>
      <c r="P13" s="47" t="s">
        <v>50</v>
      </c>
      <c r="Q13" s="23" t="s">
        <v>78</v>
      </c>
      <c r="R13" s="23" t="s">
        <v>51</v>
      </c>
      <c r="S13" s="23" t="s">
        <v>52</v>
      </c>
      <c r="T13" s="48">
        <f t="shared" ref="T13:T16" si="0">K13</f>
        <v>2</v>
      </c>
      <c r="U13" s="43"/>
      <c r="V13" s="49">
        <f>IF(U13/T13&gt;100%,100%,U13/T13)</f>
        <v>0</v>
      </c>
      <c r="W13" s="50"/>
      <c r="X13" s="43"/>
      <c r="Y13" s="48">
        <f t="shared" ref="Y13:Y16" si="1">L13</f>
        <v>2</v>
      </c>
      <c r="Z13" s="43"/>
      <c r="AA13" s="43">
        <f>IF(Z13/Y13&gt;100%,100%,Z13/Y13)</f>
        <v>0</v>
      </c>
      <c r="AB13" s="43"/>
      <c r="AC13" s="43"/>
      <c r="AD13" s="48">
        <f t="shared" ref="AD13:AD16" si="2">M13</f>
        <v>2</v>
      </c>
      <c r="AE13" s="43"/>
      <c r="AF13" s="43">
        <f>IF(AE13/AD13&gt;100%,100%,AE13/AD13)</f>
        <v>0</v>
      </c>
      <c r="AG13" s="43"/>
      <c r="AH13" s="43"/>
      <c r="AI13" s="48">
        <f t="shared" ref="AI13:AI16" si="3">N13</f>
        <v>2</v>
      </c>
      <c r="AJ13" s="43"/>
      <c r="AK13" s="43">
        <f>IF(AJ13/AI13&gt;100%,100%,AJ13/AI13)</f>
        <v>0</v>
      </c>
      <c r="AL13" s="43"/>
      <c r="AM13" s="43"/>
      <c r="AN13" s="43">
        <f t="shared" ref="AN13:AN16" si="4">O13</f>
        <v>8</v>
      </c>
      <c r="AO13" s="43"/>
      <c r="AP13" s="43">
        <f>IF(AO13/AN13&gt;100%,100%,AO13/AN13)</f>
        <v>0</v>
      </c>
      <c r="AQ13" s="43"/>
    </row>
    <row r="14" spans="1:43" s="51" customFormat="1" ht="105" x14ac:dyDescent="0.25">
      <c r="A14" s="23">
        <v>7</v>
      </c>
      <c r="B14" s="23" t="s">
        <v>45</v>
      </c>
      <c r="C14" s="44" t="s">
        <v>53</v>
      </c>
      <c r="D14" s="23" t="s">
        <v>68</v>
      </c>
      <c r="E14" s="43" t="s">
        <v>34</v>
      </c>
      <c r="F14" s="23" t="s">
        <v>54</v>
      </c>
      <c r="G14" s="23" t="s">
        <v>55</v>
      </c>
      <c r="H14" s="24">
        <v>800</v>
      </c>
      <c r="I14" s="23" t="s">
        <v>56</v>
      </c>
      <c r="J14" s="23" t="s">
        <v>54</v>
      </c>
      <c r="K14" s="52">
        <v>150</v>
      </c>
      <c r="L14" s="52">
        <v>223</v>
      </c>
      <c r="M14" s="52">
        <v>223</v>
      </c>
      <c r="N14" s="52">
        <v>254</v>
      </c>
      <c r="O14" s="24">
        <v>850</v>
      </c>
      <c r="P14" s="47" t="s">
        <v>50</v>
      </c>
      <c r="Q14" s="23" t="s">
        <v>57</v>
      </c>
      <c r="R14" s="23" t="s">
        <v>58</v>
      </c>
      <c r="S14" s="23" t="s">
        <v>52</v>
      </c>
      <c r="T14" s="48">
        <f t="shared" si="0"/>
        <v>150</v>
      </c>
      <c r="U14" s="43"/>
      <c r="V14" s="43">
        <f t="shared" ref="V14:V16" si="5">IF(U14/T14&gt;100%,100%,U14/T14)</f>
        <v>0</v>
      </c>
      <c r="W14" s="43"/>
      <c r="X14" s="43"/>
      <c r="Y14" s="48">
        <f t="shared" si="1"/>
        <v>223</v>
      </c>
      <c r="Z14" s="43"/>
      <c r="AA14" s="43">
        <f t="shared" ref="AA14:AA16" si="6">IF(Z14/Y14&gt;100%,100%,Z14/Y14)</f>
        <v>0</v>
      </c>
      <c r="AB14" s="43"/>
      <c r="AC14" s="43"/>
      <c r="AD14" s="48">
        <f t="shared" si="2"/>
        <v>223</v>
      </c>
      <c r="AE14" s="43"/>
      <c r="AF14" s="43">
        <f t="shared" ref="AF14:AF16" si="7">IF(AE14/AD14&gt;100%,100%,AE14/AD14)</f>
        <v>0</v>
      </c>
      <c r="AG14" s="43"/>
      <c r="AH14" s="43"/>
      <c r="AI14" s="48">
        <f t="shared" si="3"/>
        <v>254</v>
      </c>
      <c r="AJ14" s="43"/>
      <c r="AK14" s="43">
        <f t="shared" ref="AK14:AK16" si="8">IF(AJ14/AI14&gt;100%,100%,AJ14/AI14)</f>
        <v>0</v>
      </c>
      <c r="AL14" s="43"/>
      <c r="AM14" s="43"/>
      <c r="AN14" s="43"/>
      <c r="AO14" s="43"/>
      <c r="AP14" s="43" t="e">
        <f t="shared" ref="AP14:AP16" si="9">IF(AO14/AN14&gt;100%,100%,AO14/AN14)</f>
        <v>#DIV/0!</v>
      </c>
      <c r="AQ14" s="43"/>
    </row>
    <row r="15" spans="1:43" s="51" customFormat="1" ht="105" x14ac:dyDescent="0.25">
      <c r="A15" s="42">
        <v>7</v>
      </c>
      <c r="B15" s="23" t="s">
        <v>45</v>
      </c>
      <c r="C15" s="44" t="s">
        <v>59</v>
      </c>
      <c r="D15" s="23" t="s">
        <v>70</v>
      </c>
      <c r="E15" s="43" t="s">
        <v>34</v>
      </c>
      <c r="F15" s="23" t="s">
        <v>60</v>
      </c>
      <c r="G15" s="23" t="s">
        <v>61</v>
      </c>
      <c r="H15" s="42">
        <v>10</v>
      </c>
      <c r="I15" s="23" t="s">
        <v>56</v>
      </c>
      <c r="J15" s="23" t="s">
        <v>73</v>
      </c>
      <c r="K15" s="52">
        <v>1</v>
      </c>
      <c r="L15" s="52">
        <v>2</v>
      </c>
      <c r="M15" s="52">
        <v>2</v>
      </c>
      <c r="N15" s="52">
        <v>1</v>
      </c>
      <c r="O15" s="53">
        <v>6</v>
      </c>
      <c r="P15" s="47" t="s">
        <v>50</v>
      </c>
      <c r="Q15" s="23" t="s">
        <v>72</v>
      </c>
      <c r="R15" s="23" t="s">
        <v>71</v>
      </c>
      <c r="S15" s="23" t="s">
        <v>52</v>
      </c>
      <c r="T15" s="48">
        <f t="shared" si="0"/>
        <v>1</v>
      </c>
      <c r="U15" s="43"/>
      <c r="V15" s="43">
        <f t="shared" si="5"/>
        <v>0</v>
      </c>
      <c r="W15" s="43"/>
      <c r="X15" s="43"/>
      <c r="Y15" s="48">
        <f t="shared" si="1"/>
        <v>2</v>
      </c>
      <c r="Z15" s="43"/>
      <c r="AA15" s="43">
        <f t="shared" si="6"/>
        <v>0</v>
      </c>
      <c r="AB15" s="43"/>
      <c r="AC15" s="43"/>
      <c r="AD15" s="48">
        <f t="shared" si="2"/>
        <v>2</v>
      </c>
      <c r="AE15" s="43"/>
      <c r="AF15" s="43">
        <f t="shared" si="7"/>
        <v>0</v>
      </c>
      <c r="AG15" s="43"/>
      <c r="AH15" s="43"/>
      <c r="AI15" s="48">
        <f t="shared" si="3"/>
        <v>1</v>
      </c>
      <c r="AJ15" s="43"/>
      <c r="AK15" s="43">
        <f t="shared" si="8"/>
        <v>0</v>
      </c>
      <c r="AL15" s="43"/>
      <c r="AM15" s="43"/>
      <c r="AN15" s="43">
        <f t="shared" si="4"/>
        <v>6</v>
      </c>
      <c r="AO15" s="43"/>
      <c r="AP15" s="43">
        <f t="shared" si="9"/>
        <v>0</v>
      </c>
      <c r="AQ15" s="43"/>
    </row>
    <row r="16" spans="1:43" s="51" customFormat="1" ht="105" x14ac:dyDescent="0.25">
      <c r="A16" s="42">
        <v>7</v>
      </c>
      <c r="B16" s="23" t="s">
        <v>45</v>
      </c>
      <c r="C16" s="44" t="s">
        <v>62</v>
      </c>
      <c r="D16" s="23" t="s">
        <v>79</v>
      </c>
      <c r="E16" s="43" t="s">
        <v>34</v>
      </c>
      <c r="F16" s="23" t="s">
        <v>63</v>
      </c>
      <c r="G16" s="23" t="s">
        <v>64</v>
      </c>
      <c r="H16" s="24">
        <v>800</v>
      </c>
      <c r="I16" s="23" t="s">
        <v>56</v>
      </c>
      <c r="J16" s="23" t="s">
        <v>65</v>
      </c>
      <c r="K16" s="52">
        <v>150</v>
      </c>
      <c r="L16" s="52">
        <v>223</v>
      </c>
      <c r="M16" s="54">
        <v>223</v>
      </c>
      <c r="N16" s="54">
        <v>254</v>
      </c>
      <c r="O16" s="46">
        <v>850</v>
      </c>
      <c r="P16" s="23" t="s">
        <v>66</v>
      </c>
      <c r="Q16" s="23" t="s">
        <v>67</v>
      </c>
      <c r="R16" s="23" t="s">
        <v>58</v>
      </c>
      <c r="S16" s="23" t="s">
        <v>52</v>
      </c>
      <c r="T16" s="48">
        <f t="shared" si="0"/>
        <v>150</v>
      </c>
      <c r="U16" s="43"/>
      <c r="V16" s="43">
        <f t="shared" si="5"/>
        <v>0</v>
      </c>
      <c r="W16" s="43"/>
      <c r="X16" s="43"/>
      <c r="Y16" s="48">
        <f t="shared" si="1"/>
        <v>223</v>
      </c>
      <c r="Z16" s="43"/>
      <c r="AA16" s="43">
        <f t="shared" si="6"/>
        <v>0</v>
      </c>
      <c r="AB16" s="43"/>
      <c r="AC16" s="43"/>
      <c r="AD16" s="48">
        <f t="shared" si="2"/>
        <v>223</v>
      </c>
      <c r="AE16" s="43"/>
      <c r="AF16" s="43">
        <f t="shared" si="7"/>
        <v>0</v>
      </c>
      <c r="AG16" s="43"/>
      <c r="AH16" s="43"/>
      <c r="AI16" s="48">
        <f t="shared" si="3"/>
        <v>254</v>
      </c>
      <c r="AJ16" s="43"/>
      <c r="AK16" s="43">
        <f t="shared" si="8"/>
        <v>0</v>
      </c>
      <c r="AL16" s="43"/>
      <c r="AM16" s="43"/>
      <c r="AN16" s="43">
        <f t="shared" si="4"/>
        <v>850</v>
      </c>
      <c r="AO16" s="43"/>
      <c r="AP16" s="43">
        <f t="shared" si="9"/>
        <v>0</v>
      </c>
      <c r="AQ16" s="43"/>
    </row>
    <row r="17" spans="1:43" s="2" customFormat="1" ht="15.75" x14ac:dyDescent="0.25">
      <c r="A17" s="7"/>
      <c r="B17" s="7"/>
      <c r="C17" s="7"/>
      <c r="D17" s="10" t="s">
        <v>43</v>
      </c>
      <c r="E17" s="7"/>
      <c r="F17" s="7"/>
      <c r="G17" s="7"/>
      <c r="H17" s="25"/>
      <c r="I17" s="7"/>
      <c r="J17" s="7"/>
      <c r="K17" s="12"/>
      <c r="L17" s="12"/>
      <c r="M17" s="12"/>
      <c r="N17" s="12"/>
      <c r="O17" s="12"/>
      <c r="P17" s="7"/>
      <c r="Q17" s="7"/>
      <c r="R17" s="7"/>
      <c r="S17" s="7"/>
      <c r="T17" s="12"/>
      <c r="U17" s="12"/>
      <c r="V17" s="12">
        <f>AVERAGE(V13:V16)*80%</f>
        <v>0</v>
      </c>
      <c r="W17" s="12"/>
      <c r="X17" s="12"/>
      <c r="Y17" s="12"/>
      <c r="Z17" s="12"/>
      <c r="AA17" s="12">
        <f>AVERAGE(AA13:AA16)*80%</f>
        <v>0</v>
      </c>
      <c r="AB17" s="12"/>
      <c r="AC17" s="12"/>
      <c r="AD17" s="12"/>
      <c r="AE17" s="12"/>
      <c r="AF17" s="12">
        <f>AVERAGE(AF13:AF16)*80%</f>
        <v>0</v>
      </c>
      <c r="AG17" s="12"/>
      <c r="AH17" s="12"/>
      <c r="AI17" s="12"/>
      <c r="AJ17" s="12"/>
      <c r="AK17" s="12">
        <f>AVERAGE(AK13:AK16)*80%</f>
        <v>0</v>
      </c>
      <c r="AL17" s="7"/>
      <c r="AM17" s="7"/>
      <c r="AN17" s="13"/>
      <c r="AO17" s="13"/>
      <c r="AP17" s="12" t="e">
        <f>AVERAGE(AP13:AP16)*80%</f>
        <v>#DIV/0!</v>
      </c>
      <c r="AQ17" s="7"/>
    </row>
    <row r="18" spans="1:43" s="21" customFormat="1" ht="105" x14ac:dyDescent="0.25">
      <c r="A18" s="22">
        <v>7</v>
      </c>
      <c r="B18" s="18" t="s">
        <v>45</v>
      </c>
      <c r="C18" s="22" t="s">
        <v>80</v>
      </c>
      <c r="D18" s="18" t="s">
        <v>81</v>
      </c>
      <c r="E18" s="18" t="s">
        <v>36</v>
      </c>
      <c r="F18" s="18" t="s">
        <v>82</v>
      </c>
      <c r="G18" s="18" t="s">
        <v>83</v>
      </c>
      <c r="H18" s="108" t="s">
        <v>84</v>
      </c>
      <c r="I18" s="19" t="s">
        <v>85</v>
      </c>
      <c r="J18" s="18" t="s">
        <v>82</v>
      </c>
      <c r="K18" s="109" t="s">
        <v>86</v>
      </c>
      <c r="L18" s="109">
        <v>0.8</v>
      </c>
      <c r="M18" s="109" t="s">
        <v>86</v>
      </c>
      <c r="N18" s="109">
        <v>0.8</v>
      </c>
      <c r="O18" s="109">
        <v>0.8</v>
      </c>
      <c r="P18" s="18" t="s">
        <v>66</v>
      </c>
      <c r="Q18" s="110" t="s">
        <v>87</v>
      </c>
      <c r="R18" s="110" t="s">
        <v>88</v>
      </c>
      <c r="S18" s="110" t="s">
        <v>89</v>
      </c>
      <c r="T18" s="20" t="str">
        <f>K18</f>
        <v>No programada</v>
      </c>
      <c r="U18" s="18"/>
      <c r="V18" s="17" t="e">
        <f t="shared" ref="V18:V20" si="10">IF(U18/T18&gt;100%,100%,U18/T18)</f>
        <v>#VALUE!</v>
      </c>
      <c r="W18" s="18"/>
      <c r="X18" s="18"/>
      <c r="Y18" s="111">
        <f>L18</f>
        <v>0.8</v>
      </c>
      <c r="Z18" s="18"/>
      <c r="AA18" s="17">
        <f t="shared" ref="AA18:AA20" si="11">IF(Z18/Y18&gt;100%,100%,Z18/Y18)</f>
        <v>0</v>
      </c>
      <c r="AB18" s="18"/>
      <c r="AC18" s="18"/>
      <c r="AD18" s="20" t="str">
        <f>M18</f>
        <v>No programada</v>
      </c>
      <c r="AE18" s="18"/>
      <c r="AF18" s="17" t="e">
        <f t="shared" ref="AF18:AF20" si="12">IF(AE18/AD18&gt;100%,100%,AE18/AD18)</f>
        <v>#VALUE!</v>
      </c>
      <c r="AG18" s="18"/>
      <c r="AH18" s="18"/>
      <c r="AI18" s="111">
        <f>N18</f>
        <v>0.8</v>
      </c>
      <c r="AJ18" s="18"/>
      <c r="AK18" s="17">
        <f t="shared" ref="AK18:AK20" si="13">IF(AJ18/AI18&gt;100%,100%,AJ18/AI18)</f>
        <v>0</v>
      </c>
      <c r="AL18" s="18"/>
      <c r="AM18" s="18"/>
      <c r="AN18" s="111">
        <f>O18</f>
        <v>0.8</v>
      </c>
      <c r="AO18" s="18"/>
      <c r="AP18" s="17">
        <f t="shared" ref="AP18:AP20" si="14">IF(AO18/AN18&gt;100%,100%,AO18/AN18)</f>
        <v>0</v>
      </c>
      <c r="AQ18" s="18"/>
    </row>
    <row r="19" spans="1:43" s="21" customFormat="1" ht="105" x14ac:dyDescent="0.25">
      <c r="A19" s="22">
        <v>7</v>
      </c>
      <c r="B19" s="18" t="s">
        <v>45</v>
      </c>
      <c r="C19" s="22" t="s">
        <v>90</v>
      </c>
      <c r="D19" s="18" t="s">
        <v>91</v>
      </c>
      <c r="E19" s="18" t="s">
        <v>36</v>
      </c>
      <c r="F19" s="18" t="s">
        <v>92</v>
      </c>
      <c r="G19" s="18" t="s">
        <v>93</v>
      </c>
      <c r="H19" s="108" t="s">
        <v>94</v>
      </c>
      <c r="I19" s="19" t="s">
        <v>95</v>
      </c>
      <c r="J19" s="18" t="s">
        <v>92</v>
      </c>
      <c r="K19" s="112">
        <v>0.25</v>
      </c>
      <c r="L19" s="112">
        <v>0.25</v>
      </c>
      <c r="M19" s="112">
        <v>0.25</v>
      </c>
      <c r="N19" s="112">
        <v>0.25</v>
      </c>
      <c r="O19" s="112">
        <v>1</v>
      </c>
      <c r="P19" s="18" t="s">
        <v>66</v>
      </c>
      <c r="Q19" s="110" t="s">
        <v>96</v>
      </c>
      <c r="R19" s="110" t="s">
        <v>97</v>
      </c>
      <c r="S19" s="110" t="s">
        <v>89</v>
      </c>
      <c r="T19" s="111">
        <f>K19</f>
        <v>0.25</v>
      </c>
      <c r="U19" s="18"/>
      <c r="V19" s="17">
        <f t="shared" si="10"/>
        <v>0</v>
      </c>
      <c r="W19" s="18"/>
      <c r="X19" s="18"/>
      <c r="Y19" s="111">
        <f>L19</f>
        <v>0.25</v>
      </c>
      <c r="Z19" s="18"/>
      <c r="AA19" s="17">
        <f t="shared" si="11"/>
        <v>0</v>
      </c>
      <c r="AB19" s="18"/>
      <c r="AC19" s="18"/>
      <c r="AD19" s="111">
        <f>M19</f>
        <v>0.25</v>
      </c>
      <c r="AE19" s="18"/>
      <c r="AF19" s="17">
        <f t="shared" si="12"/>
        <v>0</v>
      </c>
      <c r="AG19" s="18"/>
      <c r="AH19" s="18"/>
      <c r="AI19" s="111">
        <f>N19</f>
        <v>0.25</v>
      </c>
      <c r="AJ19" s="18"/>
      <c r="AK19" s="17">
        <f t="shared" si="13"/>
        <v>0</v>
      </c>
      <c r="AL19" s="18"/>
      <c r="AM19" s="18"/>
      <c r="AN19" s="111">
        <f>O19</f>
        <v>1</v>
      </c>
      <c r="AO19" s="18"/>
      <c r="AP19" s="17">
        <f t="shared" si="14"/>
        <v>0</v>
      </c>
      <c r="AQ19" s="18"/>
    </row>
    <row r="20" spans="1:43" s="21" customFormat="1" ht="120" x14ac:dyDescent="0.25">
      <c r="A20" s="22">
        <v>7</v>
      </c>
      <c r="B20" s="18" t="s">
        <v>45</v>
      </c>
      <c r="C20" s="22" t="s">
        <v>98</v>
      </c>
      <c r="D20" s="18" t="s">
        <v>99</v>
      </c>
      <c r="E20" s="18" t="s">
        <v>36</v>
      </c>
      <c r="F20" s="18" t="s">
        <v>100</v>
      </c>
      <c r="G20" s="18" t="s">
        <v>101</v>
      </c>
      <c r="H20" s="18" t="s">
        <v>102</v>
      </c>
      <c r="I20" s="19" t="s">
        <v>95</v>
      </c>
      <c r="J20" s="18" t="s">
        <v>100</v>
      </c>
      <c r="K20" s="113">
        <v>0</v>
      </c>
      <c r="L20" s="113">
        <v>1</v>
      </c>
      <c r="M20" s="113">
        <v>1</v>
      </c>
      <c r="N20" s="113">
        <v>0</v>
      </c>
      <c r="O20" s="113">
        <v>2</v>
      </c>
      <c r="P20" s="18" t="s">
        <v>66</v>
      </c>
      <c r="Q20" s="18" t="s">
        <v>103</v>
      </c>
      <c r="R20" s="18" t="s">
        <v>103</v>
      </c>
      <c r="S20" s="18" t="s">
        <v>104</v>
      </c>
      <c r="T20" s="20">
        <f>K20</f>
        <v>0</v>
      </c>
      <c r="U20" s="18"/>
      <c r="V20" s="17" t="e">
        <f t="shared" si="10"/>
        <v>#DIV/0!</v>
      </c>
      <c r="W20" s="18"/>
      <c r="X20" s="18"/>
      <c r="Y20" s="20">
        <f>L20</f>
        <v>1</v>
      </c>
      <c r="Z20" s="18"/>
      <c r="AA20" s="17">
        <f t="shared" si="11"/>
        <v>0</v>
      </c>
      <c r="AB20" s="18"/>
      <c r="AC20" s="18"/>
      <c r="AD20" s="20">
        <f>M20</f>
        <v>1</v>
      </c>
      <c r="AE20" s="18"/>
      <c r="AF20" s="17">
        <f t="shared" si="12"/>
        <v>0</v>
      </c>
      <c r="AG20" s="18"/>
      <c r="AH20" s="18"/>
      <c r="AI20" s="20">
        <f>N20</f>
        <v>0</v>
      </c>
      <c r="AJ20" s="18"/>
      <c r="AK20" s="17" t="e">
        <f t="shared" si="13"/>
        <v>#DIV/0!</v>
      </c>
      <c r="AL20" s="18"/>
      <c r="AM20" s="18"/>
      <c r="AN20" s="17">
        <f>O20</f>
        <v>2</v>
      </c>
      <c r="AO20" s="18"/>
      <c r="AP20" s="17">
        <f t="shared" si="14"/>
        <v>0</v>
      </c>
      <c r="AQ20" s="18"/>
    </row>
    <row r="21" spans="1:43" s="2" customFormat="1" ht="15.75" x14ac:dyDescent="0.25">
      <c r="A21" s="7"/>
      <c r="B21" s="7"/>
      <c r="C21" s="7"/>
      <c r="D21" s="8" t="s">
        <v>22</v>
      </c>
      <c r="E21" s="8"/>
      <c r="F21" s="8"/>
      <c r="G21" s="8"/>
      <c r="H21" s="26"/>
      <c r="I21" s="8"/>
      <c r="J21" s="8"/>
      <c r="K21" s="9"/>
      <c r="L21" s="9"/>
      <c r="M21" s="9"/>
      <c r="N21" s="9"/>
      <c r="O21" s="9"/>
      <c r="P21" s="8"/>
      <c r="Q21" s="7"/>
      <c r="R21" s="7"/>
      <c r="S21" s="7"/>
      <c r="T21" s="9"/>
      <c r="U21" s="9"/>
      <c r="V21" s="11" t="e">
        <f>AVERAGE(#REF!)*20%</f>
        <v>#REF!</v>
      </c>
      <c r="W21" s="7"/>
      <c r="X21" s="7"/>
      <c r="Y21" s="9"/>
      <c r="Z21" s="9"/>
      <c r="AA21" s="11" t="e">
        <f>AVERAGE(#REF!)*20%</f>
        <v>#REF!</v>
      </c>
      <c r="AB21" s="7"/>
      <c r="AC21" s="7"/>
      <c r="AD21" s="9"/>
      <c r="AE21" s="9"/>
      <c r="AF21" s="11" t="e">
        <f>AVERAGE(#REF!)*20%</f>
        <v>#REF!</v>
      </c>
      <c r="AG21" s="7"/>
      <c r="AH21" s="7"/>
      <c r="AI21" s="9"/>
      <c r="AJ21" s="9"/>
      <c r="AK21" s="11" t="e">
        <f>AVERAGE(#REF!)*20%</f>
        <v>#REF!</v>
      </c>
      <c r="AL21" s="7"/>
      <c r="AM21" s="7"/>
      <c r="AN21" s="14"/>
      <c r="AO21" s="14"/>
      <c r="AP21" s="11" t="e">
        <f>AVERAGE(#REF!)*20%</f>
        <v>#REF!</v>
      </c>
      <c r="AQ21" s="7"/>
    </row>
    <row r="22" spans="1:43" s="6" customFormat="1" ht="18.75" x14ac:dyDescent="0.3">
      <c r="A22" s="3"/>
      <c r="B22" s="3"/>
      <c r="C22" s="3"/>
      <c r="D22" s="4" t="s">
        <v>23</v>
      </c>
      <c r="E22" s="3"/>
      <c r="F22" s="3"/>
      <c r="G22" s="3"/>
      <c r="H22" s="27"/>
      <c r="I22" s="3"/>
      <c r="J22" s="3"/>
      <c r="K22" s="5"/>
      <c r="L22" s="5"/>
      <c r="M22" s="5"/>
      <c r="N22" s="5"/>
      <c r="O22" s="5"/>
      <c r="P22" s="3"/>
      <c r="Q22" s="3"/>
      <c r="R22" s="3"/>
      <c r="S22" s="3"/>
      <c r="T22" s="5"/>
      <c r="U22" s="5"/>
      <c r="V22" s="16" t="e">
        <f>V17+V21</f>
        <v>#REF!</v>
      </c>
      <c r="W22" s="3"/>
      <c r="X22" s="3"/>
      <c r="Y22" s="5"/>
      <c r="Z22" s="5"/>
      <c r="AA22" s="16" t="e">
        <f>AA17+AA21</f>
        <v>#REF!</v>
      </c>
      <c r="AB22" s="3"/>
      <c r="AC22" s="3"/>
      <c r="AD22" s="5"/>
      <c r="AE22" s="5"/>
      <c r="AF22" s="16" t="e">
        <f>AF17+AF21</f>
        <v>#REF!</v>
      </c>
      <c r="AG22" s="3"/>
      <c r="AH22" s="3"/>
      <c r="AI22" s="5"/>
      <c r="AJ22" s="5"/>
      <c r="AK22" s="16" t="e">
        <f>AK17+AK21</f>
        <v>#REF!</v>
      </c>
      <c r="AL22" s="3"/>
      <c r="AM22" s="3"/>
      <c r="AN22" s="15"/>
      <c r="AO22" s="15"/>
      <c r="AP22" s="16" t="e">
        <f>AP17+AP21</f>
        <v>#DIV/0!</v>
      </c>
      <c r="AQ22" s="3"/>
    </row>
  </sheetData>
  <mergeCells count="19">
    <mergeCell ref="Q10:S11"/>
    <mergeCell ref="E4:J4"/>
    <mergeCell ref="G5:J5"/>
    <mergeCell ref="G6:J6"/>
    <mergeCell ref="G7:J7"/>
    <mergeCell ref="G8:J8"/>
    <mergeCell ref="A10:B11"/>
    <mergeCell ref="A1:J1"/>
    <mergeCell ref="K1:O1"/>
    <mergeCell ref="C10:E11"/>
    <mergeCell ref="F10:P11"/>
    <mergeCell ref="A2:J2"/>
    <mergeCell ref="A4:B8"/>
    <mergeCell ref="C4:D8"/>
    <mergeCell ref="T10:X11"/>
    <mergeCell ref="Y10:AC11"/>
    <mergeCell ref="AD10:AH11"/>
    <mergeCell ref="AI10:AM11"/>
    <mergeCell ref="AN10:AQ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E13:E17 E21:E1048576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7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Camilo Bautista Beltran</cp:lastModifiedBy>
  <cp:lastPrinted>2022-01-29T00:54:05Z</cp:lastPrinted>
  <dcterms:created xsi:type="dcterms:W3CDTF">2021-01-25T18:44:53Z</dcterms:created>
  <dcterms:modified xsi:type="dcterms:W3CDTF">2022-11-18T15:05:40Z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