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3" documentId="8_{FC0D848B-FC04-4BF2-983F-EEF41B245A49}" xr6:coauthVersionLast="47" xr6:coauthVersionMax="47" xr10:uidLastSave="{6C4F4811-110B-434F-8B84-F6370F364CA3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5" i="1" l="1"/>
  <c r="AP25" i="1" s="1"/>
  <c r="AI25" i="1"/>
  <c r="AK25" i="1" s="1"/>
  <c r="AD25" i="1"/>
  <c r="AF25" i="1" s="1"/>
  <c r="Y25" i="1"/>
  <c r="AA25" i="1" s="1"/>
  <c r="T25" i="1"/>
  <c r="V25" i="1" s="1"/>
  <c r="AN24" i="1"/>
  <c r="AP24" i="1" s="1"/>
  <c r="AI24" i="1"/>
  <c r="AK24" i="1" s="1"/>
  <c r="AD24" i="1"/>
  <c r="AF24" i="1" s="1"/>
  <c r="AA24" i="1"/>
  <c r="Y24" i="1"/>
  <c r="T24" i="1"/>
  <c r="V24" i="1" s="1"/>
  <c r="AP23" i="1"/>
  <c r="AN23" i="1"/>
  <c r="AI23" i="1"/>
  <c r="AK23" i="1" s="1"/>
  <c r="AD23" i="1"/>
  <c r="AF23" i="1" s="1"/>
  <c r="Y23" i="1"/>
  <c r="AA23" i="1" s="1"/>
  <c r="T23" i="1"/>
  <c r="V23" i="1" s="1"/>
  <c r="AN20" i="1"/>
  <c r="AP20" i="1"/>
  <c r="AI20" i="1"/>
  <c r="AK20" i="1" s="1"/>
  <c r="AD20" i="1"/>
  <c r="AF20" i="1" s="1"/>
  <c r="Y20" i="1"/>
  <c r="AA20" i="1" s="1"/>
  <c r="T20" i="1"/>
  <c r="V20" i="1"/>
  <c r="AP26" i="1"/>
  <c r="AN13" i="1"/>
  <c r="AP13" i="1"/>
  <c r="AN14" i="1"/>
  <c r="AP14" i="1" s="1"/>
  <c r="AN15" i="1"/>
  <c r="AP15" i="1" s="1"/>
  <c r="AN16" i="1"/>
  <c r="AP16" i="1"/>
  <c r="AN17" i="1"/>
  <c r="AP17" i="1" s="1"/>
  <c r="AN18" i="1"/>
  <c r="AP18" i="1"/>
  <c r="AN19" i="1"/>
  <c r="AP19" i="1" s="1"/>
  <c r="AN21" i="1"/>
  <c r="AP21" i="1" s="1"/>
  <c r="AI13" i="1"/>
  <c r="AK13" i="1" s="1"/>
  <c r="AI14" i="1"/>
  <c r="AK14" i="1" s="1"/>
  <c r="AI15" i="1"/>
  <c r="AK15" i="1"/>
  <c r="AI16" i="1"/>
  <c r="AK16" i="1" s="1"/>
  <c r="AK26" i="1"/>
  <c r="AI21" i="1"/>
  <c r="AK21" i="1" s="1"/>
  <c r="AI19" i="1"/>
  <c r="AK19" i="1"/>
  <c r="AI18" i="1"/>
  <c r="AK18" i="1" s="1"/>
  <c r="AI17" i="1"/>
  <c r="AK17" i="1"/>
  <c r="AD21" i="1"/>
  <c r="AF21" i="1" s="1"/>
  <c r="AD19" i="1"/>
  <c r="AF19" i="1" s="1"/>
  <c r="AD18" i="1"/>
  <c r="AF18" i="1" s="1"/>
  <c r="AD17" i="1"/>
  <c r="AF17" i="1"/>
  <c r="AD16" i="1"/>
  <c r="AF16" i="1" s="1"/>
  <c r="AD15" i="1"/>
  <c r="AF15" i="1"/>
  <c r="AD14" i="1"/>
  <c r="AF14" i="1" s="1"/>
  <c r="AF22" i="1" s="1"/>
  <c r="AD13" i="1"/>
  <c r="AF13" i="1"/>
  <c r="Y21" i="1"/>
  <c r="AA21" i="1" s="1"/>
  <c r="Y19" i="1"/>
  <c r="AA19" i="1" s="1"/>
  <c r="Y18" i="1"/>
  <c r="AA18" i="1" s="1"/>
  <c r="Y17" i="1"/>
  <c r="AA17" i="1"/>
  <c r="Y16" i="1"/>
  <c r="AA16" i="1" s="1"/>
  <c r="Y15" i="1"/>
  <c r="AA15" i="1"/>
  <c r="Y14" i="1"/>
  <c r="AA14" i="1" s="1"/>
  <c r="Y13" i="1"/>
  <c r="AA13" i="1"/>
  <c r="T21" i="1"/>
  <c r="V21" i="1"/>
  <c r="T19" i="1"/>
  <c r="V19" i="1" s="1"/>
  <c r="T18" i="1"/>
  <c r="V18" i="1"/>
  <c r="T17" i="1"/>
  <c r="V17" i="1" s="1"/>
  <c r="T16" i="1"/>
  <c r="V16" i="1"/>
  <c r="V15" i="1"/>
  <c r="T14" i="1"/>
  <c r="V14" i="1" s="1"/>
  <c r="T13" i="1"/>
  <c r="V13" i="1" s="1"/>
  <c r="V26" i="1"/>
  <c r="AF26" i="1"/>
  <c r="AA26" i="1"/>
  <c r="AK22" i="1" l="1"/>
  <c r="AK27" i="1" s="1"/>
  <c r="V22" i="1"/>
  <c r="V27" i="1" s="1"/>
  <c r="AP22" i="1"/>
  <c r="AA22" i="1"/>
  <c r="AA27" i="1" s="1"/>
  <c r="AF27" i="1"/>
  <c r="AP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2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<sst xmlns="http://schemas.openxmlformats.org/spreadsheetml/2006/main" count="222" uniqueCount="134">
  <si>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</si>
  <si>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</si>
  <si>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</si>
  <si>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</si>
  <si>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</si>
  <si>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</si>
  <si>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</si>
  <si>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</si>
  <si>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</si>
  <si>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</si>
  <si>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</si>
  <si>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</si>
  <si>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</si>
  <si>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</si>
  <si>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</si>
  <si>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</si>
  <si>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</si>
  <si>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</si>
  <si>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</si>
  <si>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</si>
  <si>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</si>
  <si>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</si>
  <si>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</si>
  <si>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</si>
  <si>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</si>
  <si>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</si>
  <si>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</si>
  <si>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</si>
  <si>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</si>
  <si>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</si>
  <si>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</si>
  <si>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</si>
  <si>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</si>
  <si>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</si>
  <si>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</si>
  <si>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</si>
  <si>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</si>
  <si>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</si>
  <si>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</si>
  <si>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</si>
  <si>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</si>
  <si>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</si>
  <si>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</si>
  <si>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</si>
  <si>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</si>
  <si>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DEPENDENCIAS ASOCIADAS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</si>
  <si>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PLANEACIÓN INSTITUCIONAL</t>
    </r>
  </si>
  <si>
    <t>VIGENCIA DE LA PLANEACIÓN 2023</t>
  </si>
  <si>
    <t>Oficina Asesora de Planeación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</si>
  <si>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</si>
  <si>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</si>
  <si>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4 seguimientos anuales</t>
  </si>
  <si>
    <t>Suma</t>
  </si>
  <si>
    <t>Reportes de seguimiento SEGPLAN</t>
  </si>
  <si>
    <t>Eficacia</t>
  </si>
  <si>
    <t xml:space="preserve">Realizar el 100% del proceso de seguimiento y su correspondiente registro trimestral de los proyectos de inversión en el aplicativo SEGPLAN </t>
  </si>
  <si>
    <t>(Número de  seguimientos registrados en SEGPLAN / Número de seguimientos realizados para el periodo)* 100</t>
  </si>
  <si>
    <t>Constante</t>
  </si>
  <si>
    <t>Porcentaje de seguimiento trimestral de proyectos de inversión en SEGPLAN</t>
  </si>
  <si>
    <t>Reportes de las Gerencias de los Proyectos de Inversión</t>
  </si>
  <si>
    <t>Oficina Asesora de Planeación - Equipo de Proyectos de Inversión</t>
  </si>
  <si>
    <t xml:space="preserve">Mantener o superar la calificación de 700 puntos en la implementación del Sistema de Gestión Ambiental de la entidad en el Programa de Excelencia Ambiental Distrital </t>
  </si>
  <si>
    <t>Calificación Programa de Excelencia Ambiental Distrital</t>
  </si>
  <si>
    <t>Puntaje obtenido en el Programa de Excelencia Ambiental</t>
  </si>
  <si>
    <t xml:space="preserve">Categoría Elite 
900 puntos 
</t>
  </si>
  <si>
    <t>Puntaje obtenido en auditoría externa</t>
  </si>
  <si>
    <t>Fortalecer la gestión institucional aumentando las capacidades de la entidad para la planeación, seguimiento y ejecución de sus metas y recursos, y la gestión del talento humano.</t>
  </si>
  <si>
    <t>2</t>
  </si>
  <si>
    <t>Informe auditoría externa al Programa de Excelencia Ambiental</t>
  </si>
  <si>
    <t>Repositorio del Sistema de Gestión Ambiental en la herramienta SharePoint de la Oficina Asesora de Planeación</t>
  </si>
  <si>
    <t>Oficina Asesora de Planeación - Equipo de Gestión Ambiental</t>
  </si>
  <si>
    <t>Efectividad</t>
  </si>
  <si>
    <t>3</t>
  </si>
  <si>
    <t>Número de reportes realizados trimestralmente</t>
  </si>
  <si>
    <t>N/A</t>
  </si>
  <si>
    <t>Realizar un (1) reporte trimestral de avance del plan estratégico institucional</t>
  </si>
  <si>
    <t>Reporte trimestral del plan estratégico institucional</t>
  </si>
  <si>
    <t>Reporte de las dependencias PEI</t>
  </si>
  <si>
    <t>Oficina Asesora de Planeación - Equipo de Planeación Institucional y Sectorial</t>
  </si>
  <si>
    <t>Número de metodologías para el reporte de FURAG establecidas</t>
  </si>
  <si>
    <t xml:space="preserve">Número de reportes de FURAG </t>
  </si>
  <si>
    <t>Realizar la revisión del 100% de los planes de mejoramiento enviados a la OAP a través del aplicativo MIMEC</t>
  </si>
  <si>
    <t>Porcentaje de revisión de planes de mejoramiento</t>
  </si>
  <si>
    <t xml:space="preserve">Realizar tres (3) informes cuatrimestrales de monitoreo a los riesgos identificados en la entidad (procesos y corrupción). </t>
  </si>
  <si>
    <t>Informes de monitoreo</t>
  </si>
  <si>
    <t>No programada</t>
  </si>
  <si>
    <t>Matrices de monitoreo de riesgos a nivel central y local</t>
  </si>
  <si>
    <t>4</t>
  </si>
  <si>
    <t>5</t>
  </si>
  <si>
    <t>6</t>
  </si>
  <si>
    <t>7</t>
  </si>
  <si>
    <t>8</t>
  </si>
  <si>
    <t>Establecer una (1) metodología para el reporte de FURAG vigencia 2022</t>
  </si>
  <si>
    <t>Medología de reporte FURAG establecida</t>
  </si>
  <si>
    <t>Soporte de la medología de reporte FURAG establecida</t>
  </si>
  <si>
    <t>Archivo de gestión OAP</t>
  </si>
  <si>
    <t>Realizar un (1) reporte de FURAG vigencia 2022 para la medición del Modelo Integrado de Planeación y Gestión MIPG</t>
  </si>
  <si>
    <t>Reporte FURAG para la medición del Modelo Integrado de Planeación y Gestión MIPG</t>
  </si>
  <si>
    <t>(Número de planes de mejoramiento revisados / Número de planes de mejoramiento enviados a la OAP a través del MIMEC) * 100</t>
  </si>
  <si>
    <t>Porcentaje de planes de mejoramiento revisados en MIMEC</t>
  </si>
  <si>
    <t>Reporte de planes de mejoramiento revisados en MIMEC</t>
  </si>
  <si>
    <t>Realizar la revisión trimestral del avance del 100% de los planes de gestión de los procesos en el nivel central y local</t>
  </si>
  <si>
    <t>(Número de reportes de plan de gestión revisados trimestralmente / Número de reportes de plan de gestión) * 100</t>
  </si>
  <si>
    <t>Porcentaje de reportes trimestrales plan de gestión revisados</t>
  </si>
  <si>
    <t>Reportes trimestrales de planes de gestión revisados por la OAP</t>
  </si>
  <si>
    <t>Reporte de las dependencias / alcaldías locales</t>
  </si>
  <si>
    <t>Informe de monitoreo a los riesgos de procesos y corrupción</t>
  </si>
  <si>
    <t>Número de informes de monitoreo de riesgos realizados</t>
  </si>
  <si>
    <t>Informe cuatrimestral de monitoreo a la gestión de riesgos de procesos y corrupción</t>
  </si>
  <si>
    <t>T1</t>
  </si>
  <si>
    <t>Número de criterios ambientales cumplidos / Total de criterios ambientales establecidos * 100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</si>
  <si>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</si>
  <si>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</si>
  <si>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</si>
  <si>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</si>
  <si>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Número de documentos actualizados del proceso / Número de documentos programados a actualizar en el plan de trabajo *100</t>
  </si>
  <si>
    <t xml:space="preserve">Casos Hola de actualización generados
Listado Maestro de Documentos 
Matiz </t>
  </si>
  <si>
    <t>T3</t>
  </si>
  <si>
    <t>100% meta 2022</t>
  </si>
  <si>
    <t>80% meta 2022</t>
  </si>
  <si>
    <t>Reporte ambiental Oficina Asesora de Planeación</t>
  </si>
  <si>
    <t xml:space="preserve">Listado Maestro de Documentos Matiz 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</si>
  <si>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</si>
  <si>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</si>
  <si>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</si>
  <si>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t>9</t>
  </si>
  <si>
    <t>Realizar cuatro (4) jornadas de capacitación sobre el sistema de gestión dirigidas a los promotores de mejora</t>
  </si>
  <si>
    <t>Jornadas de capacitación sobre el sistema de gestión realizadas</t>
  </si>
  <si>
    <t>Número de  jornadas de capacitación sobre el sistema de gestión realizadas</t>
  </si>
  <si>
    <t>Registro de asistencia de las jornadas de capacitación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</si>
  <si>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</si>
  <si>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</si>
  <si>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Porcentaje de actualización documental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</si>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</sst>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9" borderId="1" xfId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7"/>
  <sheetViews>
    <sheetView tabSelected="1" zoomScale="70" zoomScaleNormal="70" workbookViewId="0">
      <selection activeCell="A4" sqref="A4:B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2.71093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52" customWidth="1"/>
    <col min="15" max="15" width="22.5703125" style="52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9" customFormat="1" ht="70.5" customHeight="1" x14ac:dyDescent="0.25">
      <c r="A1" s="64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6" t="s">
        <v>44</v>
      </c>
      <c r="L1" s="66"/>
      <c r="M1" s="66"/>
      <c r="N1" s="66"/>
      <c r="O1" s="66"/>
    </row>
    <row r="2" spans="1:43" s="40" customFormat="1" ht="23.45" customHeight="1" x14ac:dyDescent="0.25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44"/>
      <c r="L2" s="44"/>
      <c r="M2" s="44"/>
      <c r="N2" s="44"/>
      <c r="O2" s="44"/>
    </row>
    <row r="3" spans="1:43" s="39" customFormat="1" x14ac:dyDescent="0.25">
      <c r="K3" s="45"/>
      <c r="L3" s="45"/>
      <c r="M3" s="45"/>
      <c r="N3" s="45"/>
      <c r="O3" s="45"/>
    </row>
    <row r="4" spans="1:43" s="39" customFormat="1" ht="29.1" customHeight="1" x14ac:dyDescent="0.25">
      <c r="A4" s="70" t="s">
        <v>45</v>
      </c>
      <c r="B4" s="71"/>
      <c r="C4" s="76" t="s">
        <v>48</v>
      </c>
      <c r="D4" s="77"/>
      <c r="E4" s="60" t="s">
        <v>0</v>
      </c>
      <c r="F4" s="61"/>
      <c r="G4" s="61"/>
      <c r="H4" s="61"/>
      <c r="I4" s="61"/>
      <c r="J4" s="62"/>
      <c r="K4" s="45"/>
      <c r="L4" s="45"/>
      <c r="M4" s="45"/>
      <c r="N4" s="45"/>
      <c r="O4" s="45"/>
    </row>
    <row r="5" spans="1:43" s="39" customFormat="1" ht="15" customHeight="1" x14ac:dyDescent="0.25">
      <c r="A5" s="72"/>
      <c r="B5" s="73"/>
      <c r="C5" s="78"/>
      <c r="D5" s="79"/>
      <c r="E5" s="24" t="s">
        <v>1</v>
      </c>
      <c r="F5" s="24" t="s">
        <v>2</v>
      </c>
      <c r="G5" s="60" t="s">
        <v>3</v>
      </c>
      <c r="H5" s="61"/>
      <c r="I5" s="61"/>
      <c r="J5" s="62"/>
      <c r="K5" s="45"/>
      <c r="L5" s="45"/>
      <c r="M5" s="45"/>
      <c r="N5" s="45"/>
      <c r="O5" s="45"/>
    </row>
    <row r="6" spans="1:43" s="39" customFormat="1" x14ac:dyDescent="0.25">
      <c r="A6" s="72"/>
      <c r="B6" s="73"/>
      <c r="C6" s="78"/>
      <c r="D6" s="79"/>
      <c r="E6" s="41">
        <v>1</v>
      </c>
      <c r="F6" s="41"/>
      <c r="G6" s="63" t="s">
        <v>19</v>
      </c>
      <c r="H6" s="63"/>
      <c r="I6" s="63"/>
      <c r="J6" s="63"/>
      <c r="K6" s="45"/>
      <c r="L6" s="45"/>
      <c r="M6" s="45"/>
      <c r="N6" s="45"/>
      <c r="O6" s="45"/>
    </row>
    <row r="7" spans="1:43" s="39" customFormat="1" x14ac:dyDescent="0.25">
      <c r="A7" s="72"/>
      <c r="B7" s="73"/>
      <c r="C7" s="78"/>
      <c r="D7" s="79"/>
      <c r="E7" s="41"/>
      <c r="F7" s="41"/>
      <c r="G7" s="63"/>
      <c r="H7" s="63"/>
      <c r="I7" s="63"/>
      <c r="J7" s="63"/>
      <c r="K7" s="45"/>
      <c r="L7" s="45"/>
      <c r="M7" s="45"/>
      <c r="N7" s="45"/>
      <c r="O7" s="45"/>
    </row>
    <row r="8" spans="1:43" s="39" customFormat="1" x14ac:dyDescent="0.25">
      <c r="A8" s="74"/>
      <c r="B8" s="75"/>
      <c r="C8" s="80"/>
      <c r="D8" s="81"/>
      <c r="E8" s="41"/>
      <c r="F8" s="41"/>
      <c r="G8" s="63"/>
      <c r="H8" s="63"/>
      <c r="I8" s="63"/>
      <c r="J8" s="63"/>
      <c r="K8" s="45"/>
      <c r="L8" s="45"/>
      <c r="M8" s="45"/>
      <c r="N8" s="45"/>
      <c r="O8" s="45"/>
    </row>
    <row r="9" spans="1:43" s="39" customFormat="1" x14ac:dyDescent="0.25">
      <c r="K9" s="45"/>
      <c r="L9" s="45"/>
      <c r="M9" s="45"/>
      <c r="N9" s="45"/>
      <c r="O9" s="45"/>
    </row>
    <row r="10" spans="1:43" ht="14.45" customHeight="1" x14ac:dyDescent="0.25">
      <c r="A10" s="59" t="s">
        <v>4</v>
      </c>
      <c r="B10" s="59"/>
      <c r="C10" s="59" t="s">
        <v>31</v>
      </c>
      <c r="D10" s="59"/>
      <c r="E10" s="59"/>
      <c r="F10" s="67" t="s">
        <v>5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59" t="s">
        <v>33</v>
      </c>
      <c r="R10" s="59"/>
      <c r="S10" s="59"/>
      <c r="T10" s="82" t="s">
        <v>38</v>
      </c>
      <c r="U10" s="83"/>
      <c r="V10" s="83"/>
      <c r="W10" s="83"/>
      <c r="X10" s="84"/>
      <c r="Y10" s="88" t="s">
        <v>39</v>
      </c>
      <c r="Z10" s="89"/>
      <c r="AA10" s="89"/>
      <c r="AB10" s="89"/>
      <c r="AC10" s="90"/>
      <c r="AD10" s="94" t="s">
        <v>40</v>
      </c>
      <c r="AE10" s="95"/>
      <c r="AF10" s="95"/>
      <c r="AG10" s="95"/>
      <c r="AH10" s="96"/>
      <c r="AI10" s="100" t="s">
        <v>41</v>
      </c>
      <c r="AJ10" s="101"/>
      <c r="AK10" s="101"/>
      <c r="AL10" s="101"/>
      <c r="AM10" s="102"/>
      <c r="AN10" s="106" t="s">
        <v>42</v>
      </c>
      <c r="AO10" s="107"/>
      <c r="AP10" s="107"/>
      <c r="AQ10" s="108"/>
    </row>
    <row r="11" spans="1:43" ht="14.45" customHeight="1" x14ac:dyDescent="0.25">
      <c r="A11" s="59"/>
      <c r="B11" s="59"/>
      <c r="C11" s="59"/>
      <c r="D11" s="59"/>
      <c r="E11" s="59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59"/>
      <c r="R11" s="59"/>
      <c r="S11" s="59"/>
      <c r="T11" s="85"/>
      <c r="U11" s="86"/>
      <c r="V11" s="86"/>
      <c r="W11" s="86"/>
      <c r="X11" s="87"/>
      <c r="Y11" s="91"/>
      <c r="Z11" s="92"/>
      <c r="AA11" s="92"/>
      <c r="AB11" s="92"/>
      <c r="AC11" s="93"/>
      <c r="AD11" s="97"/>
      <c r="AE11" s="98"/>
      <c r="AF11" s="98"/>
      <c r="AG11" s="98"/>
      <c r="AH11" s="99"/>
      <c r="AI11" s="103"/>
      <c r="AJ11" s="104"/>
      <c r="AK11" s="104"/>
      <c r="AL11" s="104"/>
      <c r="AM11" s="105"/>
      <c r="AN11" s="109"/>
      <c r="AO11" s="110"/>
      <c r="AP11" s="110"/>
      <c r="AQ11" s="111"/>
    </row>
    <row r="12" spans="1:43" ht="45" x14ac:dyDescent="0.25">
      <c r="A12" s="2" t="s">
        <v>20</v>
      </c>
      <c r="B12" s="2" t="s">
        <v>6</v>
      </c>
      <c r="C12" s="42" t="s">
        <v>30</v>
      </c>
      <c r="D12" s="42" t="s">
        <v>24</v>
      </c>
      <c r="E12" s="42" t="s">
        <v>7</v>
      </c>
      <c r="F12" s="21" t="s">
        <v>8</v>
      </c>
      <c r="G12" s="21" t="s">
        <v>25</v>
      </c>
      <c r="H12" s="21" t="s">
        <v>26</v>
      </c>
      <c r="I12" s="21" t="s">
        <v>27</v>
      </c>
      <c r="J12" s="21" t="s">
        <v>9</v>
      </c>
      <c r="K12" s="43" t="s">
        <v>10</v>
      </c>
      <c r="L12" s="43" t="s">
        <v>11</v>
      </c>
      <c r="M12" s="43" t="s">
        <v>12</v>
      </c>
      <c r="N12" s="43" t="s">
        <v>13</v>
      </c>
      <c r="O12" s="43" t="s">
        <v>28</v>
      </c>
      <c r="P12" s="25" t="s">
        <v>14</v>
      </c>
      <c r="Q12" s="20" t="s">
        <v>21</v>
      </c>
      <c r="R12" s="20" t="s">
        <v>15</v>
      </c>
      <c r="S12" s="20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6" t="s">
        <v>16</v>
      </c>
      <c r="Z12" s="26" t="s">
        <v>17</v>
      </c>
      <c r="AA12" s="26" t="s">
        <v>29</v>
      </c>
      <c r="AB12" s="26" t="s">
        <v>18</v>
      </c>
      <c r="AC12" s="26" t="s">
        <v>37</v>
      </c>
      <c r="AD12" s="27" t="s">
        <v>16</v>
      </c>
      <c r="AE12" s="27" t="s">
        <v>17</v>
      </c>
      <c r="AF12" s="27" t="s">
        <v>29</v>
      </c>
      <c r="AG12" s="27" t="s">
        <v>18</v>
      </c>
      <c r="AH12" s="27" t="s">
        <v>37</v>
      </c>
      <c r="AI12" s="28" t="s">
        <v>16</v>
      </c>
      <c r="AJ12" s="28" t="s">
        <v>17</v>
      </c>
      <c r="AK12" s="28" t="s">
        <v>29</v>
      </c>
      <c r="AL12" s="28" t="s">
        <v>18</v>
      </c>
      <c r="AM12" s="28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34" customFormat="1" ht="135" x14ac:dyDescent="0.25">
      <c r="A13" s="23">
        <v>1</v>
      </c>
      <c r="B13" s="22" t="s">
        <v>49</v>
      </c>
      <c r="C13" s="29" t="s">
        <v>50</v>
      </c>
      <c r="D13" s="22" t="s">
        <v>55</v>
      </c>
      <c r="E13" s="22" t="s">
        <v>34</v>
      </c>
      <c r="F13" s="22" t="s">
        <v>58</v>
      </c>
      <c r="G13" s="22" t="s">
        <v>56</v>
      </c>
      <c r="H13" s="35" t="s">
        <v>51</v>
      </c>
      <c r="I13" s="22" t="s">
        <v>57</v>
      </c>
      <c r="J13" s="22" t="s">
        <v>58</v>
      </c>
      <c r="K13" s="46">
        <v>1</v>
      </c>
      <c r="L13" s="46">
        <v>1</v>
      </c>
      <c r="M13" s="46">
        <v>1</v>
      </c>
      <c r="N13" s="46">
        <v>1</v>
      </c>
      <c r="O13" s="46">
        <v>1</v>
      </c>
      <c r="P13" s="22" t="s">
        <v>54</v>
      </c>
      <c r="Q13" s="54" t="s">
        <v>53</v>
      </c>
      <c r="R13" s="54" t="s">
        <v>59</v>
      </c>
      <c r="S13" s="54" t="s">
        <v>60</v>
      </c>
      <c r="T13" s="37">
        <f t="shared" ref="T13:T21" si="0">K13</f>
        <v>1</v>
      </c>
      <c r="U13" s="22"/>
      <c r="V13" s="22">
        <f>IF(U13/T13&gt;100%,100%,U13/T13)</f>
        <v>0</v>
      </c>
      <c r="W13" s="22"/>
      <c r="X13" s="22"/>
      <c r="Y13" s="37">
        <f t="shared" ref="Y13:Y21" si="1">L13</f>
        <v>1</v>
      </c>
      <c r="Z13" s="22"/>
      <c r="AA13" s="22">
        <f>IF(Z13/Y13&gt;100%,100%,Z13/Y13)</f>
        <v>0</v>
      </c>
      <c r="AB13" s="22"/>
      <c r="AC13" s="22"/>
      <c r="AD13" s="37">
        <f t="shared" ref="AD13:AD21" si="2">M13</f>
        <v>1</v>
      </c>
      <c r="AE13" s="22"/>
      <c r="AF13" s="22">
        <f>IF(AE13/AD13&gt;100%,100%,AE13/AD13)</f>
        <v>0</v>
      </c>
      <c r="AG13" s="22"/>
      <c r="AH13" s="22"/>
      <c r="AI13" s="37">
        <f t="shared" ref="AI13:AI21" si="3">N13</f>
        <v>1</v>
      </c>
      <c r="AJ13" s="22"/>
      <c r="AK13" s="22">
        <f>IF(AJ13/AI13&gt;100%,100%,AJ13/AI13)</f>
        <v>0</v>
      </c>
      <c r="AL13" s="22"/>
      <c r="AM13" s="22"/>
      <c r="AN13" s="37">
        <f t="shared" ref="AN13:AN21" si="4">O13</f>
        <v>1</v>
      </c>
      <c r="AO13" s="22"/>
      <c r="AP13" s="22">
        <f>IF(AO13/AN13&gt;100%,100%,AO13/AN13)</f>
        <v>0</v>
      </c>
      <c r="AQ13" s="22"/>
    </row>
    <row r="14" spans="1:43" s="34" customFormat="1" ht="105" x14ac:dyDescent="0.25">
      <c r="A14" s="23">
        <v>7</v>
      </c>
      <c r="B14" s="22" t="s">
        <v>66</v>
      </c>
      <c r="C14" s="29" t="s">
        <v>67</v>
      </c>
      <c r="D14" s="22" t="s">
        <v>61</v>
      </c>
      <c r="E14" s="22" t="s">
        <v>36</v>
      </c>
      <c r="F14" s="22" t="s">
        <v>62</v>
      </c>
      <c r="G14" s="22" t="s">
        <v>63</v>
      </c>
      <c r="H14" s="22" t="s">
        <v>64</v>
      </c>
      <c r="I14" s="22" t="s">
        <v>57</v>
      </c>
      <c r="J14" s="22" t="s">
        <v>65</v>
      </c>
      <c r="K14" s="53">
        <v>0</v>
      </c>
      <c r="L14" s="53">
        <v>0</v>
      </c>
      <c r="M14" s="53">
        <v>0</v>
      </c>
      <c r="N14" s="53">
        <v>700</v>
      </c>
      <c r="O14" s="53">
        <v>700</v>
      </c>
      <c r="P14" s="22" t="s">
        <v>71</v>
      </c>
      <c r="Q14" s="54" t="s">
        <v>68</v>
      </c>
      <c r="R14" s="54" t="s">
        <v>69</v>
      </c>
      <c r="S14" s="54" t="s">
        <v>70</v>
      </c>
      <c r="T14" s="32">
        <f t="shared" si="0"/>
        <v>0</v>
      </c>
      <c r="U14" s="22"/>
      <c r="V14" s="22" t="e">
        <f t="shared" ref="V14:V21" si="5">IF(U14/T14&gt;100%,100%,U14/T14)</f>
        <v>#DIV/0!</v>
      </c>
      <c r="W14" s="22"/>
      <c r="X14" s="22"/>
      <c r="Y14" s="32">
        <f t="shared" si="1"/>
        <v>0</v>
      </c>
      <c r="Z14" s="22"/>
      <c r="AA14" s="22" t="e">
        <f t="shared" ref="AA14:AA21" si="6">IF(Z14/Y14&gt;100%,100%,Z14/Y14)</f>
        <v>#DIV/0!</v>
      </c>
      <c r="AB14" s="22"/>
      <c r="AC14" s="22"/>
      <c r="AD14" s="32">
        <f t="shared" si="2"/>
        <v>0</v>
      </c>
      <c r="AE14" s="22"/>
      <c r="AF14" s="22" t="e">
        <f t="shared" ref="AF14:AF21" si="7">IF(AE14/AD14&gt;100%,100%,AE14/AD14)</f>
        <v>#DIV/0!</v>
      </c>
      <c r="AG14" s="22"/>
      <c r="AH14" s="22"/>
      <c r="AI14" s="32">
        <f t="shared" si="3"/>
        <v>700</v>
      </c>
      <c r="AJ14" s="22"/>
      <c r="AK14" s="22">
        <f t="shared" ref="AK14:AK21" si="8">IF(AJ14/AI14&gt;100%,100%,AJ14/AI14)</f>
        <v>0</v>
      </c>
      <c r="AL14" s="22"/>
      <c r="AM14" s="22"/>
      <c r="AN14" s="33">
        <f t="shared" si="4"/>
        <v>700</v>
      </c>
      <c r="AO14" s="22"/>
      <c r="AP14" s="22">
        <f t="shared" ref="AP14:AP21" si="9">IF(AO14/AN14&gt;100%,100%,AO14/AN14)</f>
        <v>0</v>
      </c>
      <c r="AQ14" s="22"/>
    </row>
    <row r="15" spans="1:43" s="34" customFormat="1" ht="105" x14ac:dyDescent="0.25">
      <c r="A15" s="23">
        <v>7</v>
      </c>
      <c r="B15" s="22" t="s">
        <v>66</v>
      </c>
      <c r="C15" s="29" t="s">
        <v>72</v>
      </c>
      <c r="D15" s="22" t="s">
        <v>75</v>
      </c>
      <c r="E15" s="22" t="s">
        <v>34</v>
      </c>
      <c r="F15" s="22" t="s">
        <v>76</v>
      </c>
      <c r="G15" s="22" t="s">
        <v>73</v>
      </c>
      <c r="H15" s="22">
        <v>1</v>
      </c>
      <c r="I15" s="22" t="s">
        <v>57</v>
      </c>
      <c r="J15" s="22" t="s">
        <v>76</v>
      </c>
      <c r="K15" s="53">
        <v>1</v>
      </c>
      <c r="L15" s="53">
        <v>1</v>
      </c>
      <c r="M15" s="53">
        <v>1</v>
      </c>
      <c r="N15" s="53">
        <v>1</v>
      </c>
      <c r="O15" s="53">
        <v>1</v>
      </c>
      <c r="P15" s="22" t="s">
        <v>54</v>
      </c>
      <c r="Q15" s="22" t="s">
        <v>76</v>
      </c>
      <c r="R15" s="22" t="s">
        <v>77</v>
      </c>
      <c r="S15" s="22" t="s">
        <v>78</v>
      </c>
      <c r="T15" s="32">
        <v>1</v>
      </c>
      <c r="U15" s="22"/>
      <c r="V15" s="22">
        <f t="shared" si="5"/>
        <v>0</v>
      </c>
      <c r="W15" s="22"/>
      <c r="X15" s="22"/>
      <c r="Y15" s="32">
        <f t="shared" si="1"/>
        <v>1</v>
      </c>
      <c r="Z15" s="22"/>
      <c r="AA15" s="22">
        <f t="shared" si="6"/>
        <v>0</v>
      </c>
      <c r="AB15" s="22"/>
      <c r="AC15" s="22"/>
      <c r="AD15" s="32">
        <f t="shared" si="2"/>
        <v>1</v>
      </c>
      <c r="AE15" s="22"/>
      <c r="AF15" s="22">
        <f t="shared" si="7"/>
        <v>0</v>
      </c>
      <c r="AG15" s="22"/>
      <c r="AH15" s="22"/>
      <c r="AI15" s="32">
        <f t="shared" si="3"/>
        <v>1</v>
      </c>
      <c r="AJ15" s="22"/>
      <c r="AK15" s="22">
        <f t="shared" si="8"/>
        <v>0</v>
      </c>
      <c r="AL15" s="22"/>
      <c r="AM15" s="22"/>
      <c r="AN15" s="33">
        <f t="shared" si="4"/>
        <v>1</v>
      </c>
      <c r="AO15" s="22"/>
      <c r="AP15" s="22">
        <f t="shared" si="9"/>
        <v>0</v>
      </c>
      <c r="AQ15" s="22"/>
    </row>
    <row r="16" spans="1:43" s="34" customFormat="1" ht="135" x14ac:dyDescent="0.25">
      <c r="A16" s="23">
        <v>1</v>
      </c>
      <c r="B16" s="22" t="s">
        <v>49</v>
      </c>
      <c r="C16" s="29" t="s">
        <v>87</v>
      </c>
      <c r="D16" s="22" t="s">
        <v>92</v>
      </c>
      <c r="E16" s="22" t="s">
        <v>34</v>
      </c>
      <c r="F16" s="22" t="s">
        <v>93</v>
      </c>
      <c r="G16" s="22" t="s">
        <v>79</v>
      </c>
      <c r="H16" s="32">
        <v>1</v>
      </c>
      <c r="I16" s="22" t="s">
        <v>52</v>
      </c>
      <c r="J16" s="22" t="s">
        <v>93</v>
      </c>
      <c r="K16" s="53">
        <v>1</v>
      </c>
      <c r="L16" s="53">
        <v>0</v>
      </c>
      <c r="M16" s="55">
        <v>0</v>
      </c>
      <c r="N16" s="55">
        <v>0</v>
      </c>
      <c r="O16" s="53">
        <v>1</v>
      </c>
      <c r="P16" s="22" t="s">
        <v>54</v>
      </c>
      <c r="Q16" s="22" t="s">
        <v>94</v>
      </c>
      <c r="R16" s="22" t="s">
        <v>95</v>
      </c>
      <c r="S16" s="22" t="s">
        <v>78</v>
      </c>
      <c r="T16" s="32">
        <f t="shared" si="0"/>
        <v>1</v>
      </c>
      <c r="U16" s="22"/>
      <c r="V16" s="22">
        <f t="shared" si="5"/>
        <v>0</v>
      </c>
      <c r="W16" s="22"/>
      <c r="X16" s="22"/>
      <c r="Y16" s="32">
        <f t="shared" si="1"/>
        <v>0</v>
      </c>
      <c r="Z16" s="22"/>
      <c r="AA16" s="22" t="e">
        <f t="shared" si="6"/>
        <v>#DIV/0!</v>
      </c>
      <c r="AB16" s="22"/>
      <c r="AC16" s="22"/>
      <c r="AD16" s="32">
        <f t="shared" si="2"/>
        <v>0</v>
      </c>
      <c r="AE16" s="22"/>
      <c r="AF16" s="22" t="e">
        <f t="shared" si="7"/>
        <v>#DIV/0!</v>
      </c>
      <c r="AG16" s="22"/>
      <c r="AH16" s="22"/>
      <c r="AI16" s="32">
        <f t="shared" si="3"/>
        <v>0</v>
      </c>
      <c r="AJ16" s="22"/>
      <c r="AK16" s="22" t="e">
        <f t="shared" si="8"/>
        <v>#DIV/0!</v>
      </c>
      <c r="AL16" s="22"/>
      <c r="AM16" s="22"/>
      <c r="AN16" s="33">
        <f t="shared" si="4"/>
        <v>1</v>
      </c>
      <c r="AO16" s="22"/>
      <c r="AP16" s="22">
        <f t="shared" si="9"/>
        <v>0</v>
      </c>
      <c r="AQ16" s="22"/>
    </row>
    <row r="17" spans="1:43" s="34" customFormat="1" ht="135" x14ac:dyDescent="0.25">
      <c r="A17" s="23">
        <v>1</v>
      </c>
      <c r="B17" s="22" t="s">
        <v>49</v>
      </c>
      <c r="C17" s="29" t="s">
        <v>88</v>
      </c>
      <c r="D17" s="22" t="s">
        <v>96</v>
      </c>
      <c r="E17" s="22" t="s">
        <v>34</v>
      </c>
      <c r="F17" s="22" t="s">
        <v>97</v>
      </c>
      <c r="G17" s="22" t="s">
        <v>80</v>
      </c>
      <c r="H17" s="32">
        <v>1</v>
      </c>
      <c r="I17" s="22" t="s">
        <v>52</v>
      </c>
      <c r="J17" s="22" t="s">
        <v>97</v>
      </c>
      <c r="K17" s="53">
        <v>1</v>
      </c>
      <c r="L17" s="53">
        <v>0</v>
      </c>
      <c r="M17" s="55">
        <v>0</v>
      </c>
      <c r="N17" s="55">
        <v>0</v>
      </c>
      <c r="O17" s="53">
        <v>1</v>
      </c>
      <c r="P17" s="22" t="s">
        <v>54</v>
      </c>
      <c r="Q17" s="22" t="s">
        <v>97</v>
      </c>
      <c r="R17" s="22" t="s">
        <v>95</v>
      </c>
      <c r="S17" s="22" t="s">
        <v>78</v>
      </c>
      <c r="T17" s="32">
        <f t="shared" si="0"/>
        <v>1</v>
      </c>
      <c r="U17" s="22"/>
      <c r="V17" s="22">
        <f t="shared" si="5"/>
        <v>0</v>
      </c>
      <c r="W17" s="22"/>
      <c r="X17" s="22"/>
      <c r="Y17" s="32">
        <f t="shared" si="1"/>
        <v>0</v>
      </c>
      <c r="Z17" s="22"/>
      <c r="AA17" s="22" t="e">
        <f t="shared" si="6"/>
        <v>#DIV/0!</v>
      </c>
      <c r="AB17" s="22"/>
      <c r="AC17" s="22"/>
      <c r="AD17" s="32">
        <f t="shared" si="2"/>
        <v>0</v>
      </c>
      <c r="AE17" s="22"/>
      <c r="AF17" s="22" t="e">
        <f t="shared" si="7"/>
        <v>#DIV/0!</v>
      </c>
      <c r="AG17" s="22"/>
      <c r="AH17" s="22"/>
      <c r="AI17" s="32">
        <f t="shared" si="3"/>
        <v>0</v>
      </c>
      <c r="AJ17" s="22"/>
      <c r="AK17" s="22" t="e">
        <f t="shared" si="8"/>
        <v>#DIV/0!</v>
      </c>
      <c r="AL17" s="22"/>
      <c r="AM17" s="22"/>
      <c r="AN17" s="33">
        <f t="shared" si="4"/>
        <v>1</v>
      </c>
      <c r="AO17" s="22"/>
      <c r="AP17" s="22">
        <f t="shared" si="9"/>
        <v>0</v>
      </c>
      <c r="AQ17" s="22"/>
    </row>
    <row r="18" spans="1:43" s="34" customFormat="1" ht="135" x14ac:dyDescent="0.25">
      <c r="A18" s="23">
        <v>1</v>
      </c>
      <c r="B18" s="22" t="s">
        <v>49</v>
      </c>
      <c r="C18" s="29" t="s">
        <v>89</v>
      </c>
      <c r="D18" s="22" t="s">
        <v>81</v>
      </c>
      <c r="E18" s="22" t="s">
        <v>34</v>
      </c>
      <c r="F18" s="22" t="s">
        <v>82</v>
      </c>
      <c r="G18" s="22" t="s">
        <v>98</v>
      </c>
      <c r="H18" s="22">
        <v>1</v>
      </c>
      <c r="I18" s="22" t="s">
        <v>57</v>
      </c>
      <c r="J18" s="22" t="s">
        <v>99</v>
      </c>
      <c r="K18" s="46">
        <v>1</v>
      </c>
      <c r="L18" s="46">
        <v>1</v>
      </c>
      <c r="M18" s="46">
        <v>1</v>
      </c>
      <c r="N18" s="46">
        <v>1</v>
      </c>
      <c r="O18" s="46">
        <v>1</v>
      </c>
      <c r="P18" s="22" t="s">
        <v>54</v>
      </c>
      <c r="Q18" s="22" t="s">
        <v>100</v>
      </c>
      <c r="R18" s="22" t="s">
        <v>95</v>
      </c>
      <c r="S18" s="22" t="s">
        <v>78</v>
      </c>
      <c r="T18" s="37">
        <f t="shared" si="0"/>
        <v>1</v>
      </c>
      <c r="U18" s="22"/>
      <c r="V18" s="22">
        <f t="shared" si="5"/>
        <v>0</v>
      </c>
      <c r="W18" s="22"/>
      <c r="X18" s="22"/>
      <c r="Y18" s="37">
        <f t="shared" si="1"/>
        <v>1</v>
      </c>
      <c r="Z18" s="22"/>
      <c r="AA18" s="22">
        <f t="shared" si="6"/>
        <v>0</v>
      </c>
      <c r="AB18" s="22"/>
      <c r="AC18" s="22"/>
      <c r="AD18" s="37">
        <f t="shared" si="2"/>
        <v>1</v>
      </c>
      <c r="AE18" s="22"/>
      <c r="AF18" s="22">
        <f t="shared" si="7"/>
        <v>0</v>
      </c>
      <c r="AG18" s="22"/>
      <c r="AH18" s="22"/>
      <c r="AI18" s="37">
        <f t="shared" si="3"/>
        <v>1</v>
      </c>
      <c r="AJ18" s="22"/>
      <c r="AK18" s="22">
        <f t="shared" si="8"/>
        <v>0</v>
      </c>
      <c r="AL18" s="22"/>
      <c r="AM18" s="22"/>
      <c r="AN18" s="37">
        <f t="shared" si="4"/>
        <v>1</v>
      </c>
      <c r="AO18" s="22"/>
      <c r="AP18" s="22">
        <f t="shared" si="9"/>
        <v>0</v>
      </c>
      <c r="AQ18" s="22"/>
    </row>
    <row r="19" spans="1:43" s="34" customFormat="1" ht="135" x14ac:dyDescent="0.25">
      <c r="A19" s="23">
        <v>1</v>
      </c>
      <c r="B19" s="22" t="s">
        <v>49</v>
      </c>
      <c r="C19" s="29" t="s">
        <v>90</v>
      </c>
      <c r="D19" s="22" t="s">
        <v>101</v>
      </c>
      <c r="E19" s="22" t="s">
        <v>34</v>
      </c>
      <c r="F19" s="22" t="s">
        <v>103</v>
      </c>
      <c r="G19" s="22" t="s">
        <v>102</v>
      </c>
      <c r="H19" s="36">
        <v>1</v>
      </c>
      <c r="I19" s="22" t="s">
        <v>57</v>
      </c>
      <c r="J19" s="22" t="s">
        <v>103</v>
      </c>
      <c r="K19" s="46">
        <v>1</v>
      </c>
      <c r="L19" s="46">
        <v>1</v>
      </c>
      <c r="M19" s="46">
        <v>1</v>
      </c>
      <c r="N19" s="46">
        <v>1</v>
      </c>
      <c r="O19" s="46">
        <v>1</v>
      </c>
      <c r="P19" s="22" t="s">
        <v>54</v>
      </c>
      <c r="Q19" s="22" t="s">
        <v>104</v>
      </c>
      <c r="R19" s="22" t="s">
        <v>105</v>
      </c>
      <c r="S19" s="22" t="s">
        <v>78</v>
      </c>
      <c r="T19" s="37">
        <f t="shared" si="0"/>
        <v>1</v>
      </c>
      <c r="U19" s="22"/>
      <c r="V19" s="22">
        <f t="shared" si="5"/>
        <v>0</v>
      </c>
      <c r="W19" s="22"/>
      <c r="X19" s="22"/>
      <c r="Y19" s="37">
        <f t="shared" si="1"/>
        <v>1</v>
      </c>
      <c r="Z19" s="22"/>
      <c r="AA19" s="22">
        <f t="shared" si="6"/>
        <v>0</v>
      </c>
      <c r="AB19" s="22"/>
      <c r="AC19" s="22"/>
      <c r="AD19" s="37">
        <f t="shared" si="2"/>
        <v>1</v>
      </c>
      <c r="AE19" s="22"/>
      <c r="AF19" s="22">
        <f t="shared" si="7"/>
        <v>0</v>
      </c>
      <c r="AG19" s="22"/>
      <c r="AH19" s="22"/>
      <c r="AI19" s="37">
        <f t="shared" si="3"/>
        <v>1</v>
      </c>
      <c r="AJ19" s="22"/>
      <c r="AK19" s="22">
        <f t="shared" si="8"/>
        <v>0</v>
      </c>
      <c r="AL19" s="22"/>
      <c r="AM19" s="22"/>
      <c r="AN19" s="37">
        <f t="shared" si="4"/>
        <v>1</v>
      </c>
      <c r="AO19" s="22"/>
      <c r="AP19" s="22">
        <f t="shared" si="9"/>
        <v>0</v>
      </c>
      <c r="AQ19" s="22"/>
    </row>
    <row r="20" spans="1:43" s="34" customFormat="1" ht="135" x14ac:dyDescent="0.25">
      <c r="A20" s="23">
        <v>1</v>
      </c>
      <c r="B20" s="22" t="s">
        <v>49</v>
      </c>
      <c r="C20" s="29" t="s">
        <v>91</v>
      </c>
      <c r="D20" s="22" t="s">
        <v>83</v>
      </c>
      <c r="E20" s="22" t="s">
        <v>34</v>
      </c>
      <c r="F20" s="22" t="s">
        <v>106</v>
      </c>
      <c r="G20" s="22" t="s">
        <v>107</v>
      </c>
      <c r="H20" s="22">
        <v>3</v>
      </c>
      <c r="I20" s="22" t="s">
        <v>52</v>
      </c>
      <c r="J20" s="22" t="s">
        <v>84</v>
      </c>
      <c r="K20" s="53">
        <v>1</v>
      </c>
      <c r="L20" s="53">
        <v>1</v>
      </c>
      <c r="M20" s="53">
        <v>1</v>
      </c>
      <c r="N20" s="53" t="s">
        <v>85</v>
      </c>
      <c r="O20" s="53">
        <v>3</v>
      </c>
      <c r="P20" s="22" t="s">
        <v>54</v>
      </c>
      <c r="Q20" s="22" t="s">
        <v>108</v>
      </c>
      <c r="R20" s="22" t="s">
        <v>86</v>
      </c>
      <c r="S20" s="22" t="s">
        <v>78</v>
      </c>
      <c r="T20" s="32">
        <f t="shared" ref="T20" si="10">K20</f>
        <v>1</v>
      </c>
      <c r="U20" s="22"/>
      <c r="V20" s="22">
        <f t="shared" ref="V20" si="11">IF(U20/T20&gt;100%,100%,U20/T20)</f>
        <v>0</v>
      </c>
      <c r="W20" s="22"/>
      <c r="X20" s="22"/>
      <c r="Y20" s="32">
        <f t="shared" ref="Y20" si="12">L20</f>
        <v>1</v>
      </c>
      <c r="Z20" s="22"/>
      <c r="AA20" s="22">
        <f t="shared" ref="AA20" si="13">IF(Z20/Y20&gt;100%,100%,Z20/Y20)</f>
        <v>0</v>
      </c>
      <c r="AB20" s="22"/>
      <c r="AC20" s="22"/>
      <c r="AD20" s="32">
        <f t="shared" ref="AD20" si="14">M20</f>
        <v>1</v>
      </c>
      <c r="AE20" s="22"/>
      <c r="AF20" s="22">
        <f t="shared" ref="AF20" si="15">IF(AE20/AD20&gt;100%,100%,AE20/AD20)</f>
        <v>0</v>
      </c>
      <c r="AG20" s="22"/>
      <c r="AH20" s="22"/>
      <c r="AI20" s="32" t="str">
        <f t="shared" ref="AI20" si="16">N20</f>
        <v>No programada</v>
      </c>
      <c r="AJ20" s="22"/>
      <c r="AK20" s="22" t="e">
        <f t="shared" ref="AK20" si="17">IF(AJ20/AI20&gt;100%,100%,AJ20/AI20)</f>
        <v>#VALUE!</v>
      </c>
      <c r="AL20" s="22"/>
      <c r="AM20" s="22"/>
      <c r="AN20" s="33">
        <f t="shared" ref="AN20" si="18">O20</f>
        <v>3</v>
      </c>
      <c r="AO20" s="22"/>
      <c r="AP20" s="22">
        <f t="shared" ref="AP20" si="19">IF(AO20/AN20&gt;100%,100%,AO20/AN20)</f>
        <v>0</v>
      </c>
      <c r="AQ20" s="22"/>
    </row>
    <row r="21" spans="1:43" s="34" customFormat="1" ht="135" x14ac:dyDescent="0.25">
      <c r="A21" s="23">
        <v>1</v>
      </c>
      <c r="B21" s="22" t="s">
        <v>49</v>
      </c>
      <c r="C21" s="29" t="s">
        <v>125</v>
      </c>
      <c r="D21" s="22" t="s">
        <v>126</v>
      </c>
      <c r="E21" s="22" t="s">
        <v>35</v>
      </c>
      <c r="F21" s="22" t="s">
        <v>127</v>
      </c>
      <c r="G21" s="22" t="s">
        <v>128</v>
      </c>
      <c r="H21" s="22" t="s">
        <v>74</v>
      </c>
      <c r="I21" s="22" t="s">
        <v>52</v>
      </c>
      <c r="J21" s="22" t="s">
        <v>127</v>
      </c>
      <c r="K21" s="53">
        <v>1</v>
      </c>
      <c r="L21" s="53">
        <v>1</v>
      </c>
      <c r="M21" s="53">
        <v>1</v>
      </c>
      <c r="N21" s="53">
        <v>1</v>
      </c>
      <c r="O21" s="53">
        <v>4</v>
      </c>
      <c r="P21" s="22" t="s">
        <v>54</v>
      </c>
      <c r="Q21" s="22" t="s">
        <v>129</v>
      </c>
      <c r="R21" s="22" t="s">
        <v>95</v>
      </c>
      <c r="S21" s="22" t="s">
        <v>78</v>
      </c>
      <c r="T21" s="32">
        <f t="shared" si="0"/>
        <v>1</v>
      </c>
      <c r="U21" s="22"/>
      <c r="V21" s="22">
        <f t="shared" si="5"/>
        <v>0</v>
      </c>
      <c r="W21" s="22"/>
      <c r="X21" s="22"/>
      <c r="Y21" s="32">
        <f t="shared" si="1"/>
        <v>1</v>
      </c>
      <c r="Z21" s="22"/>
      <c r="AA21" s="22">
        <f t="shared" si="6"/>
        <v>0</v>
      </c>
      <c r="AB21" s="22"/>
      <c r="AC21" s="22"/>
      <c r="AD21" s="32">
        <f t="shared" si="2"/>
        <v>1</v>
      </c>
      <c r="AE21" s="22"/>
      <c r="AF21" s="22">
        <f t="shared" si="7"/>
        <v>0</v>
      </c>
      <c r="AG21" s="22"/>
      <c r="AH21" s="22"/>
      <c r="AI21" s="32">
        <f t="shared" si="3"/>
        <v>1</v>
      </c>
      <c r="AJ21" s="22"/>
      <c r="AK21" s="22">
        <f t="shared" si="8"/>
        <v>0</v>
      </c>
      <c r="AL21" s="22"/>
      <c r="AM21" s="22"/>
      <c r="AN21" s="33">
        <f t="shared" si="4"/>
        <v>4</v>
      </c>
      <c r="AO21" s="22"/>
      <c r="AP21" s="22">
        <f t="shared" si="9"/>
        <v>0</v>
      </c>
      <c r="AQ21" s="22"/>
    </row>
    <row r="22" spans="1:43" s="5" customFormat="1" ht="15.75" x14ac:dyDescent="0.25">
      <c r="A22" s="10"/>
      <c r="B22" s="10"/>
      <c r="C22" s="10"/>
      <c r="D22" s="13" t="s">
        <v>43</v>
      </c>
      <c r="E22" s="10"/>
      <c r="F22" s="10"/>
      <c r="G22" s="10"/>
      <c r="H22" s="10"/>
      <c r="I22" s="10"/>
      <c r="J22" s="10"/>
      <c r="K22" s="47"/>
      <c r="L22" s="47"/>
      <c r="M22" s="47"/>
      <c r="N22" s="47"/>
      <c r="O22" s="47"/>
      <c r="P22" s="10"/>
      <c r="Q22" s="10"/>
      <c r="R22" s="10"/>
      <c r="S22" s="10"/>
      <c r="T22" s="15"/>
      <c r="U22" s="15"/>
      <c r="V22" s="15" t="e">
        <f>AVERAGE(V13:V21)*80%</f>
        <v>#DIV/0!</v>
      </c>
      <c r="W22" s="15"/>
      <c r="X22" s="15"/>
      <c r="Y22" s="15"/>
      <c r="Z22" s="15"/>
      <c r="AA22" s="15" t="e">
        <f>AVERAGE(AA13:AA21)*80%</f>
        <v>#DIV/0!</v>
      </c>
      <c r="AB22" s="15"/>
      <c r="AC22" s="15"/>
      <c r="AD22" s="15"/>
      <c r="AE22" s="15"/>
      <c r="AF22" s="15" t="e">
        <f>AVERAGE(AF13:AF21)*80%</f>
        <v>#DIV/0!</v>
      </c>
      <c r="AG22" s="15"/>
      <c r="AH22" s="15"/>
      <c r="AI22" s="15"/>
      <c r="AJ22" s="15"/>
      <c r="AK22" s="15" t="e">
        <f>AVERAGE(AK13:AK21)*80%</f>
        <v>#DIV/0!</v>
      </c>
      <c r="AL22" s="10"/>
      <c r="AM22" s="10"/>
      <c r="AN22" s="16"/>
      <c r="AO22" s="16"/>
      <c r="AP22" s="15">
        <f>AVERAGE(AP13:AP21)*80%</f>
        <v>0</v>
      </c>
      <c r="AQ22" s="10"/>
    </row>
    <row r="23" spans="1:43" s="34" customFormat="1" ht="105" x14ac:dyDescent="0.25">
      <c r="A23" s="38">
        <v>7</v>
      </c>
      <c r="B23" s="30" t="s">
        <v>66</v>
      </c>
      <c r="C23" s="38" t="s">
        <v>109</v>
      </c>
      <c r="D23" s="30" t="s">
        <v>130</v>
      </c>
      <c r="E23" s="30" t="s">
        <v>36</v>
      </c>
      <c r="F23" s="30" t="s">
        <v>131</v>
      </c>
      <c r="G23" s="30" t="s">
        <v>110</v>
      </c>
      <c r="H23" s="56" t="s">
        <v>119</v>
      </c>
      <c r="I23" s="31" t="s">
        <v>57</v>
      </c>
      <c r="J23" s="30" t="s">
        <v>131</v>
      </c>
      <c r="K23" s="48" t="s">
        <v>85</v>
      </c>
      <c r="L23" s="48">
        <v>0.8</v>
      </c>
      <c r="M23" s="48" t="s">
        <v>85</v>
      </c>
      <c r="N23" s="48">
        <v>0.8</v>
      </c>
      <c r="O23" s="48">
        <v>0.8</v>
      </c>
      <c r="P23" s="30" t="s">
        <v>54</v>
      </c>
      <c r="Q23" s="57" t="s">
        <v>120</v>
      </c>
      <c r="R23" s="57" t="s">
        <v>111</v>
      </c>
      <c r="S23" s="57" t="s">
        <v>112</v>
      </c>
      <c r="T23" s="32" t="str">
        <f>K23</f>
        <v>No programada</v>
      </c>
      <c r="U23" s="30"/>
      <c r="V23" s="22" t="e">
        <f t="shared" ref="V23:V25" si="20">IF(U23/T23&gt;100%,100%,U23/T23)</f>
        <v>#VALUE!</v>
      </c>
      <c r="W23" s="30"/>
      <c r="X23" s="30"/>
      <c r="Y23" s="37">
        <f>L23</f>
        <v>0.8</v>
      </c>
      <c r="Z23" s="30"/>
      <c r="AA23" s="22">
        <f t="shared" ref="AA23:AA25" si="21">IF(Z23/Y23&gt;100%,100%,Z23/Y23)</f>
        <v>0</v>
      </c>
      <c r="AB23" s="30"/>
      <c r="AC23" s="30"/>
      <c r="AD23" s="32" t="str">
        <f>M23</f>
        <v>No programada</v>
      </c>
      <c r="AE23" s="30"/>
      <c r="AF23" s="22" t="e">
        <f t="shared" ref="AF23:AF25" si="22">IF(AE23/AD23&gt;100%,100%,AE23/AD23)</f>
        <v>#VALUE!</v>
      </c>
      <c r="AG23" s="30"/>
      <c r="AH23" s="30"/>
      <c r="AI23" s="37">
        <f>N23</f>
        <v>0.8</v>
      </c>
      <c r="AJ23" s="30"/>
      <c r="AK23" s="22">
        <f t="shared" ref="AK23:AK25" si="23">IF(AJ23/AI23&gt;100%,100%,AJ23/AI23)</f>
        <v>0</v>
      </c>
      <c r="AL23" s="30"/>
      <c r="AM23" s="30"/>
      <c r="AN23" s="37">
        <f>O23</f>
        <v>0.8</v>
      </c>
      <c r="AO23" s="30"/>
      <c r="AP23" s="22">
        <f t="shared" ref="AP23:AP25" si="24">IF(AO23/AN23&gt;100%,100%,AO23/AN23)</f>
        <v>0</v>
      </c>
      <c r="AQ23" s="30"/>
    </row>
    <row r="24" spans="1:43" s="34" customFormat="1" ht="105" x14ac:dyDescent="0.25">
      <c r="A24" s="38">
        <v>7</v>
      </c>
      <c r="B24" s="30" t="s">
        <v>66</v>
      </c>
      <c r="C24" s="38" t="s">
        <v>113</v>
      </c>
      <c r="D24" s="30" t="s">
        <v>114</v>
      </c>
      <c r="E24" s="30" t="s">
        <v>36</v>
      </c>
      <c r="F24" s="30" t="s">
        <v>132</v>
      </c>
      <c r="G24" s="30" t="s">
        <v>115</v>
      </c>
      <c r="H24" s="56" t="s">
        <v>118</v>
      </c>
      <c r="I24" s="31" t="s">
        <v>52</v>
      </c>
      <c r="J24" s="30" t="s">
        <v>132</v>
      </c>
      <c r="K24" s="49">
        <v>0.25</v>
      </c>
      <c r="L24" s="49">
        <v>0.25</v>
      </c>
      <c r="M24" s="49">
        <v>0.25</v>
      </c>
      <c r="N24" s="49">
        <v>0.25</v>
      </c>
      <c r="O24" s="49">
        <v>1</v>
      </c>
      <c r="P24" s="30" t="s">
        <v>54</v>
      </c>
      <c r="Q24" s="57" t="s">
        <v>121</v>
      </c>
      <c r="R24" s="57" t="s">
        <v>116</v>
      </c>
      <c r="S24" s="57" t="s">
        <v>112</v>
      </c>
      <c r="T24" s="37">
        <f>K24</f>
        <v>0.25</v>
      </c>
      <c r="U24" s="30"/>
      <c r="V24" s="22">
        <f t="shared" si="20"/>
        <v>0</v>
      </c>
      <c r="W24" s="30"/>
      <c r="X24" s="30"/>
      <c r="Y24" s="37">
        <f>L24</f>
        <v>0.25</v>
      </c>
      <c r="Z24" s="30"/>
      <c r="AA24" s="22">
        <f t="shared" si="21"/>
        <v>0</v>
      </c>
      <c r="AB24" s="30"/>
      <c r="AC24" s="30"/>
      <c r="AD24" s="37">
        <f>M24</f>
        <v>0.25</v>
      </c>
      <c r="AE24" s="30"/>
      <c r="AF24" s="22">
        <f t="shared" si="22"/>
        <v>0</v>
      </c>
      <c r="AG24" s="30"/>
      <c r="AH24" s="30"/>
      <c r="AI24" s="37">
        <f>N24</f>
        <v>0.25</v>
      </c>
      <c r="AJ24" s="30"/>
      <c r="AK24" s="22">
        <f t="shared" si="23"/>
        <v>0</v>
      </c>
      <c r="AL24" s="30"/>
      <c r="AM24" s="30"/>
      <c r="AN24" s="37">
        <f>O24</f>
        <v>1</v>
      </c>
      <c r="AO24" s="30"/>
      <c r="AP24" s="22">
        <f t="shared" si="24"/>
        <v>0</v>
      </c>
      <c r="AQ24" s="30"/>
    </row>
    <row r="25" spans="1:43" s="34" customFormat="1" ht="120" x14ac:dyDescent="0.25">
      <c r="A25" s="38">
        <v>7</v>
      </c>
      <c r="B25" s="30" t="s">
        <v>66</v>
      </c>
      <c r="C25" s="38" t="s">
        <v>117</v>
      </c>
      <c r="D25" s="30" t="s">
        <v>133</v>
      </c>
      <c r="E25" s="30" t="s">
        <v>36</v>
      </c>
      <c r="F25" s="30" t="s">
        <v>127</v>
      </c>
      <c r="G25" s="30" t="s">
        <v>122</v>
      </c>
      <c r="H25" s="30" t="s">
        <v>74</v>
      </c>
      <c r="I25" s="31" t="s">
        <v>52</v>
      </c>
      <c r="J25" s="30" t="s">
        <v>127</v>
      </c>
      <c r="K25" s="58">
        <v>0</v>
      </c>
      <c r="L25" s="58">
        <v>1</v>
      </c>
      <c r="M25" s="58">
        <v>1</v>
      </c>
      <c r="N25" s="58">
        <v>0</v>
      </c>
      <c r="O25" s="58">
        <v>2</v>
      </c>
      <c r="P25" s="30" t="s">
        <v>54</v>
      </c>
      <c r="Q25" s="30" t="s">
        <v>123</v>
      </c>
      <c r="R25" s="30" t="s">
        <v>123</v>
      </c>
      <c r="S25" s="30" t="s">
        <v>124</v>
      </c>
      <c r="T25" s="32">
        <f>K25</f>
        <v>0</v>
      </c>
      <c r="U25" s="30"/>
      <c r="V25" s="22" t="e">
        <f t="shared" si="20"/>
        <v>#DIV/0!</v>
      </c>
      <c r="W25" s="30"/>
      <c r="X25" s="30"/>
      <c r="Y25" s="32">
        <f>L25</f>
        <v>1</v>
      </c>
      <c r="Z25" s="30"/>
      <c r="AA25" s="22">
        <f t="shared" si="21"/>
        <v>0</v>
      </c>
      <c r="AB25" s="30"/>
      <c r="AC25" s="30"/>
      <c r="AD25" s="32">
        <f>M25</f>
        <v>1</v>
      </c>
      <c r="AE25" s="30"/>
      <c r="AF25" s="22">
        <f t="shared" si="22"/>
        <v>0</v>
      </c>
      <c r="AG25" s="30"/>
      <c r="AH25" s="30"/>
      <c r="AI25" s="32">
        <f>N25</f>
        <v>0</v>
      </c>
      <c r="AJ25" s="30"/>
      <c r="AK25" s="22" t="e">
        <f t="shared" si="23"/>
        <v>#DIV/0!</v>
      </c>
      <c r="AL25" s="30"/>
      <c r="AM25" s="30"/>
      <c r="AN25" s="22">
        <f>O25</f>
        <v>2</v>
      </c>
      <c r="AO25" s="30"/>
      <c r="AP25" s="22">
        <f t="shared" si="24"/>
        <v>0</v>
      </c>
      <c r="AQ25" s="30"/>
    </row>
    <row r="26" spans="1:43" s="5" customFormat="1" ht="15.75" x14ac:dyDescent="0.25">
      <c r="A26" s="10"/>
      <c r="B26" s="10"/>
      <c r="C26" s="10"/>
      <c r="D26" s="11" t="s">
        <v>22</v>
      </c>
      <c r="E26" s="11"/>
      <c r="F26" s="11"/>
      <c r="G26" s="11"/>
      <c r="H26" s="11"/>
      <c r="I26" s="11"/>
      <c r="J26" s="11"/>
      <c r="K26" s="50"/>
      <c r="L26" s="50"/>
      <c r="M26" s="50"/>
      <c r="N26" s="50"/>
      <c r="O26" s="50"/>
      <c r="P26" s="11"/>
      <c r="Q26" s="10"/>
      <c r="R26" s="10"/>
      <c r="S26" s="10"/>
      <c r="T26" s="12"/>
      <c r="U26" s="12"/>
      <c r="V26" s="14" t="e">
        <f>AVERAGE(#REF!)*20%</f>
        <v>#REF!</v>
      </c>
      <c r="W26" s="10"/>
      <c r="X26" s="10"/>
      <c r="Y26" s="12"/>
      <c r="Z26" s="12"/>
      <c r="AA26" s="14" t="e">
        <f>AVERAGE(#REF!)*20%</f>
        <v>#REF!</v>
      </c>
      <c r="AB26" s="10"/>
      <c r="AC26" s="10"/>
      <c r="AD26" s="12"/>
      <c r="AE26" s="12"/>
      <c r="AF26" s="14" t="e">
        <f>AVERAGE(#REF!)*20%</f>
        <v>#REF!</v>
      </c>
      <c r="AG26" s="10"/>
      <c r="AH26" s="10"/>
      <c r="AI26" s="12"/>
      <c r="AJ26" s="12"/>
      <c r="AK26" s="14" t="e">
        <f>AVERAGE(#REF!)*20%</f>
        <v>#REF!</v>
      </c>
      <c r="AL26" s="10"/>
      <c r="AM26" s="10"/>
      <c r="AN26" s="17"/>
      <c r="AO26" s="17"/>
      <c r="AP26" s="14" t="e">
        <f>AVERAGE(#REF!)*20%</f>
        <v>#REF!</v>
      </c>
      <c r="AQ26" s="10"/>
    </row>
    <row r="27" spans="1:43" s="9" customFormat="1" ht="18.75" x14ac:dyDescent="0.3">
      <c r="A27" s="6"/>
      <c r="B27" s="6"/>
      <c r="C27" s="6"/>
      <c r="D27" s="7" t="s">
        <v>23</v>
      </c>
      <c r="E27" s="6"/>
      <c r="F27" s="6"/>
      <c r="G27" s="6"/>
      <c r="H27" s="6"/>
      <c r="I27" s="6"/>
      <c r="J27" s="6"/>
      <c r="K27" s="51"/>
      <c r="L27" s="51"/>
      <c r="M27" s="51"/>
      <c r="N27" s="51"/>
      <c r="O27" s="51"/>
      <c r="P27" s="6"/>
      <c r="Q27" s="6"/>
      <c r="R27" s="6"/>
      <c r="S27" s="6"/>
      <c r="T27" s="8"/>
      <c r="U27" s="8"/>
      <c r="V27" s="19" t="e">
        <f>V22+V26</f>
        <v>#DIV/0!</v>
      </c>
      <c r="W27" s="6"/>
      <c r="X27" s="6"/>
      <c r="Y27" s="8"/>
      <c r="Z27" s="8"/>
      <c r="AA27" s="19" t="e">
        <f>AA22+AA26</f>
        <v>#DIV/0!</v>
      </c>
      <c r="AB27" s="6"/>
      <c r="AC27" s="6"/>
      <c r="AD27" s="8"/>
      <c r="AE27" s="8"/>
      <c r="AF27" s="19" t="e">
        <f>AF22+AF26</f>
        <v>#DIV/0!</v>
      </c>
      <c r="AG27" s="6"/>
      <c r="AH27" s="6"/>
      <c r="AI27" s="8"/>
      <c r="AJ27" s="8"/>
      <c r="AK27" s="19" t="e">
        <f>AK22+AK26</f>
        <v>#DIV/0!</v>
      </c>
      <c r="AL27" s="6"/>
      <c r="AM27" s="6"/>
      <c r="AN27" s="18"/>
      <c r="AO27" s="18"/>
      <c r="AP27" s="19" t="e">
        <f>AP22+AP26</f>
        <v>#REF!</v>
      </c>
      <c r="AQ27" s="6"/>
    </row>
  </sheetData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E13:E22 E26:E1048576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2022-01-29T00:54:05Z</cp:lastPrinted>
  <dcterms:created xsi:type="dcterms:W3CDTF">2021-01-25T18:44:53Z</dcterms:created>
  <dcterms:modified xsi:type="dcterms:W3CDTF">2022-11-18T15:19:38Z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