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"/>
    </mc:Choice>
  </mc:AlternateContent>
  <xr:revisionPtr revIDLastSave="9" documentId="13_ncr:1_{D2C872D5-AA16-4F34-A5AB-E705D5CD7FA6}" xr6:coauthVersionLast="47" xr6:coauthVersionMax="47" xr10:uidLastSave="{23CCAAE1-48B0-4670-B1B8-5864863C9F07}"/>
  <bookViews>
    <workbookView xWindow="-120" yWindow="-120" windowWidth="29040" windowHeight="15840" xr2:uid="{82425007-B10C-4B30-B14E-E133B79C6502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3" i="1" l="1"/>
  <c r="AP23" i="1" s="1"/>
  <c r="AI23" i="1"/>
  <c r="AK23" i="1" s="1"/>
  <c r="AD23" i="1"/>
  <c r="AF23" i="1" s="1"/>
  <c r="Y23" i="1"/>
  <c r="AA23" i="1" s="1"/>
  <c r="T23" i="1"/>
  <c r="V23" i="1" s="1"/>
  <c r="AN22" i="1"/>
  <c r="AP22" i="1" s="1"/>
  <c r="AI22" i="1"/>
  <c r="AK22" i="1" s="1"/>
  <c r="AD22" i="1"/>
  <c r="AF22" i="1" s="1"/>
  <c r="Y22" i="1"/>
  <c r="AA22" i="1" s="1"/>
  <c r="T22" i="1"/>
  <c r="V22" i="1" s="1"/>
  <c r="AN21" i="1"/>
  <c r="AP21" i="1" s="1"/>
  <c r="AI21" i="1"/>
  <c r="AK21" i="1" s="1"/>
  <c r="AK24" i="1" s="1"/>
  <c r="AD21" i="1"/>
  <c r="AF21" i="1" s="1"/>
  <c r="AF24" i="1" s="1"/>
  <c r="Y21" i="1"/>
  <c r="AA21" i="1" s="1"/>
  <c r="T21" i="1"/>
  <c r="V21" i="1" s="1"/>
  <c r="V24" i="1" s="1"/>
  <c r="V14" i="1"/>
  <c r="V15" i="1"/>
  <c r="V16" i="1"/>
  <c r="V17" i="1"/>
  <c r="V18" i="1"/>
  <c r="V19" i="1"/>
  <c r="V13" i="1"/>
  <c r="AN16" i="1"/>
  <c r="AP16" i="1" s="1"/>
  <c r="AN18" i="1"/>
  <c r="AP18" i="1" s="1"/>
  <c r="AN19" i="1"/>
  <c r="AP19" i="1" s="1"/>
  <c r="AK13" i="1"/>
  <c r="AI16" i="1"/>
  <c r="AK16" i="1" s="1"/>
  <c r="AI18" i="1"/>
  <c r="AK18" i="1" s="1"/>
  <c r="AI19" i="1"/>
  <c r="AK19" i="1" s="1"/>
  <c r="AD19" i="1"/>
  <c r="AF19" i="1" s="1"/>
  <c r="AD18" i="1"/>
  <c r="AF18" i="1" s="1"/>
  <c r="AD16" i="1"/>
  <c r="AF16" i="1" s="1"/>
  <c r="AF13" i="1"/>
  <c r="Y19" i="1"/>
  <c r="AA19" i="1" s="1"/>
  <c r="Y18" i="1"/>
  <c r="AA18" i="1" s="1"/>
  <c r="Y16" i="1"/>
  <c r="AA16" i="1" s="1"/>
  <c r="AA13" i="1"/>
  <c r="AA24" i="1" l="1"/>
  <c r="AP24" i="1"/>
  <c r="V20" i="1"/>
  <c r="V25" i="1" s="1"/>
  <c r="AA20" i="1"/>
  <c r="AP20" i="1"/>
  <c r="AK20" i="1"/>
  <c r="AK25" i="1" s="1"/>
  <c r="AF20" i="1"/>
  <c r="AF25" i="1" s="1"/>
  <c r="AA25" i="1" l="1"/>
  <c r="AP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charset val="1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charset val="1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charset val="1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charset val="1"/>
          </rPr>
          <t>Breve descripción del cambio realizado en la nueva versión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charset val="1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charset val="1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charset val="1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charset val="1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charset val="1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Q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R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S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T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U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V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2" authorId="0" shapeId="0" xr:uid="{988C4601-812E-40FE-85FE-3C09AFA1D7E2}">
      <text>
        <r>
          <rPr>
            <b/>
            <sz val="9"/>
            <color indexed="81"/>
            <rFont val="Tahoma"/>
            <charset val="1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2" authorId="0" shapeId="0" xr:uid="{D0D90FBE-E6E2-4075-87AB-6F323F2D84BC}">
      <text>
        <r>
          <rPr>
            <b/>
            <sz val="9"/>
            <color indexed="81"/>
            <rFont val="Tahoma"/>
            <charset val="1"/>
          </rPr>
          <t xml:space="preserve">Indicar el nombre concreto de la evidencia aportada. </t>
        </r>
      </text>
    </comment>
    <comment ref="Y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Z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A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2" authorId="0" shapeId="0" xr:uid="{911B7D68-1818-41B4-A811-431278669113}">
      <text>
        <r>
          <rPr>
            <b/>
            <sz val="9"/>
            <color indexed="81"/>
            <rFont val="Tahoma"/>
            <charset val="1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2" authorId="0" shapeId="0" xr:uid="{BF2915B6-D49D-4DC1-86C3-8A2E656FD968}">
      <text>
        <r>
          <rPr>
            <b/>
            <sz val="9"/>
            <color indexed="81"/>
            <rFont val="Tahoma"/>
            <charset val="1"/>
          </rPr>
          <t xml:space="preserve">Indicar el nombre concreto de la evidencia aportada. </t>
        </r>
      </text>
    </comment>
    <comment ref="AD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E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F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2" authorId="0" shapeId="0" xr:uid="{F4977502-E86B-42EE-B00B-334848FCB9A0}">
      <text>
        <r>
          <rPr>
            <b/>
            <sz val="9"/>
            <color indexed="81"/>
            <rFont val="Tahoma"/>
            <charset val="1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2" authorId="0" shapeId="0" xr:uid="{07F8A95D-778F-4057-9D7F-FC1A1EDBDEC6}">
      <text>
        <r>
          <rPr>
            <b/>
            <sz val="9"/>
            <color indexed="81"/>
            <rFont val="Tahoma"/>
            <charset val="1"/>
          </rPr>
          <t xml:space="preserve">Indicar el nombre concreto de la evidencia aportada. </t>
        </r>
      </text>
    </comment>
    <comment ref="AI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J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K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L12" authorId="0" shapeId="0" xr:uid="{F1983010-98A0-4525-A8F5-BC9974C9F9F2}">
      <text>
        <r>
          <rPr>
            <b/>
            <sz val="9"/>
            <color indexed="81"/>
            <rFont val="Tahoma"/>
            <charset val="1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M12" authorId="0" shapeId="0" xr:uid="{517F2593-F76E-4236-90C8-0209530447DA}">
      <text>
        <r>
          <rPr>
            <b/>
            <sz val="9"/>
            <color indexed="81"/>
            <rFont val="Tahoma"/>
            <charset val="1"/>
          </rPr>
          <t xml:space="preserve">Indicar el nombre concreto de la evidencia aportada. </t>
        </r>
      </text>
    </comment>
    <comment ref="AN12" authorId="0" shapeId="0" xr:uid="{A3C321AB-87DC-4E7F-8C8F-8F767BB0A1DF}">
      <text>
        <r>
          <rPr>
            <b/>
            <sz val="9"/>
            <color indexed="81"/>
            <rFont val="Tahoma"/>
            <charset val="1"/>
          </rPr>
          <t>Indique la magnitud total programada para la vigencia</t>
        </r>
      </text>
    </comment>
    <comment ref="AO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P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Q12" authorId="0" shapeId="0" xr:uid="{308CE112-015B-49F8-A4DA-7DB95EB2D67D}">
      <text>
        <r>
          <rPr>
            <b/>
            <sz val="9"/>
            <color indexed="81"/>
            <rFont val="Tahoma"/>
            <charset val="1"/>
          </rPr>
          <t>Es la descripción detallada de los avances y logros obtenidos con la ejecución de la meta acumulados para la vigencia</t>
        </r>
      </text>
    </comment>
    <comment ref="D20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4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5" authorId="0" shapeId="0" xr:uid="{30E82D26-5BE8-4336-B590-55EFD66077D4}">
      <text>
        <r>
          <rPr>
            <b/>
            <sz val="9"/>
            <color indexed="81"/>
            <rFont val="Tahoma"/>
            <charset val="1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<sst xmlns="http://schemas.openxmlformats.org/spreadsheetml/2006/main" count="201" uniqueCount="129">
  <si>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>Versión: 6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 xxxxx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xxxxx</t>
    </r>
  </si>
  <si>
    <t>DEPENDENCIAS ASOCIADAS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</si>
  <si>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</si>
  <si>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</si>
  <si>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</si>
  <si>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</si>
  <si>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</si>
  <si>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</si>
  <si>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</si>
  <si>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</si>
  <si>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</si>
  <si>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</si>
  <si>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</si>
  <si>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</si>
  <si>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</si>
  <si>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</si>
  <si>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</si>
  <si>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</si>
  <si>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</si>
  <si>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</si>
  <si>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</si>
  <si>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</si>
  <si>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</si>
  <si>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</si>
  <si>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</si>
  <si>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</si>
  <si>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</si>
  <si>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</si>
  <si>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</si>
  <si>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</si>
  <si>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</si>
  <si>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</si>
  <si>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</si>
  <si>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</si>
  <si>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</si>
  <si>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PROGRAMADO</t>
  </si>
  <si>
    <t>EJECUTADO</t>
  </si>
  <si>
    <t>RESULTADO DE LA MEDICIÓN</t>
  </si>
  <si>
    <t>ANÁLISIS DE AVANCE</t>
  </si>
  <si>
    <t xml:space="preserve">EVIDENCIA </t>
  </si>
  <si>
    <t>Fomentar la gestión del conocimiento y la innovación para agilizar la comunicación con el ciudadano, la prestación de trámites y servicios, y garantizar la toma de decisiones con base en evidencia.</t>
  </si>
  <si>
    <t>1</t>
  </si>
  <si>
    <t>Realizar la entrega a los titulares o devolución a las entidades emisoras del 80% de los documentos de identificación extraviados que cumplen con el tiempo de custodia definidos en el procedimiento.</t>
  </si>
  <si>
    <t>Gestión</t>
  </si>
  <si>
    <t>Porcentaje de entrega o devolución de Documentos Extraviados</t>
  </si>
  <si>
    <t>Cantidad de documentos registrados en el aplicativo SIDE-BIZAGI con corte al 1 de enero de 2023.</t>
  </si>
  <si>
    <t>Creciente</t>
  </si>
  <si>
    <t>Porcentaje</t>
  </si>
  <si>
    <t>Eficacia</t>
  </si>
  <si>
    <t>Consolidado de seguimiento a la gestión del Banco de Documentos extraviados</t>
  </si>
  <si>
    <t>Reporte aplicativo SIDE-BIZAGI</t>
  </si>
  <si>
    <t>Subsecretaría de Gestión Institucional - Servicio a la Ciudadanía</t>
  </si>
  <si>
    <t>2</t>
  </si>
  <si>
    <t>Retadora (mejora)</t>
  </si>
  <si>
    <t>Suma</t>
  </si>
  <si>
    <t>Número</t>
  </si>
  <si>
    <t>Acta de visitas realizadas.</t>
  </si>
  <si>
    <t>Formatos de verificación de  "Monitoreo a la calidad del servicio - Alcaldías locales" del plan de acción de la Política Pública Distrital de Servicio a la Ciudadanía, así como del cumplimiento de Accesibilidad a Medios Fisicos NTC 6047 de 2013.</t>
  </si>
  <si>
    <t>3</t>
  </si>
  <si>
    <t>Realizar una actividad de disminución de barreras que permita fortalecer el impacto e incidencia de la estrategia Gobierno Sin Límites.</t>
  </si>
  <si>
    <t>Actas de reuniones adelantadas en cada trimestre para la organización del evento, registros fotográficos, grabaciones de reuniones virtuales, archivos y anexos generales relacionados con el evento.</t>
  </si>
  <si>
    <t>Informes, reportes, planes y demás registros de información pertinentes al asunto.</t>
  </si>
  <si>
    <t>4</t>
  </si>
  <si>
    <t>Ferias itinerantes itinerantes de servicios</t>
  </si>
  <si>
    <t>Actas de asistencia y registro fotográfico de cada feria desarrollada</t>
  </si>
  <si>
    <t>Verificar las respuesta a las solicitudes de los ciudadanos de manera oportuna y amigable, para garantizar sus derechos.</t>
  </si>
  <si>
    <t>5</t>
  </si>
  <si>
    <t>Adelantar el seguimiento al 100% de las peticiones ciudadanas registradas, recibidas e ingresadas por el aplicativo Bogotá Te Escucha.</t>
  </si>
  <si>
    <t>Porcentaje de seguimiento a las peticiones  ciudadanas registradas, recibidas e ingresadas por el aplicativo Bogotá Te Escucha.</t>
  </si>
  <si>
    <t>Constante</t>
  </si>
  <si>
    <t>Consolidado de seguimientos efectuados a las peticiones registradas, recibidas e ingresadas por el aplicativo Bogotá Te Escucha.</t>
  </si>
  <si>
    <t>Aplicativo de Gestión Documental ORFEO</t>
  </si>
  <si>
    <t>6</t>
  </si>
  <si>
    <t>Reporte mensual de peticiones registradas y clasificadas como Sugerencias.</t>
  </si>
  <si>
    <t>Reporte de peticiones clasificadas como sugerencias.</t>
  </si>
  <si>
    <t>Reporte PQRS Oficina de Servicio Atención a la Ciudadanía y/o Reporte PQRS Secretaria General</t>
  </si>
  <si>
    <t>7</t>
  </si>
  <si>
    <t>Efectuar 1 reporte semanal que de cuenta de la cantidad de peticiones vencidas y pendientes de respuesta en las dependencias del nivel central y local de la entidad.</t>
  </si>
  <si>
    <t>Reporte semanal de peticiones registradas y clasificadas como Sugerencias.</t>
  </si>
  <si>
    <t>Reportes semanales enviados por correo que den cuenta de la cantidad de peticiones vencidas y pendientes de respuesta en las dependencias del nivel central y local de la entidad.</t>
  </si>
  <si>
    <t>Total metas técnicas (80%)</t>
  </si>
  <si>
    <t>Total metas transversales (20%)</t>
  </si>
  <si>
    <t xml:space="preserve">Total plan de gestión </t>
  </si>
  <si>
    <t>Sostenibilidad del sistema de gestión</t>
  </si>
  <si>
    <t>Porcentaje  de entrega o devolución de documentos extraviados</t>
  </si>
  <si>
    <t>Realizar 4 seguimientos a los puntos de Atención a la Ciudadanía (Nivel central, Alcaldías Locales, Red CADE), para la verificación del cumplimiento de los criterios del formato "Monitoreo a la calidad del servicio - Alcaldías locales" del plan de acción de la Política Pública Distrital de Servicio a la Ciudadanía, así como del cumplimiento de Accesibilidad a Medios Fisicos NTC 6047 de 2013.</t>
  </si>
  <si>
    <t>Seguimiento a los puntos de atención a la ciudadanía para la verificación del cumplimiento de criterios.</t>
  </si>
  <si>
    <t>Número de seguimientos realizados a los puntos de atención a la ciudadanía</t>
  </si>
  <si>
    <t>1 visita de seguimiento a los puntos de atención realizada en la vigencia 2022.</t>
  </si>
  <si>
    <t>Actividades de disminución de barreras</t>
  </si>
  <si>
    <t>Número de eventos de disminución de barreras realizados</t>
  </si>
  <si>
    <t>1 actividad de disminución de barreras realizada en la vigencia 2022.</t>
  </si>
  <si>
    <t>Realizar cuatro (4) ferias itinerantes de servicios enfocadas en la atención a la ciudadanía con enfoque diferencial, preferencial e incluyente en el territorio en el marco de la estrategia "Gobierno al territorio".</t>
  </si>
  <si>
    <t>Número de ferias itinerantes de servicios realizadas</t>
  </si>
  <si>
    <t>4 ferias realizadas en la vigencia 2022.</t>
  </si>
  <si>
    <t>Saldo de peticiones pendientes registradas, recibidas e ingresadas con seguimiento adelantado en el periodo a analizar con corte al 1 de enero de 2023.</t>
  </si>
  <si>
    <t>N/A</t>
  </si>
  <si>
    <t>Número de reportes semanales realizados en el mes respecto de peticiones  vencidas y pendientes de respuesta en las dependencias del nivel central y local de la entidad</t>
  </si>
  <si>
    <t>52 reportes realizados en la vigencia 2022.</t>
  </si>
  <si>
    <t>(Número  total de documentos entregados o devueltos en 2023 / Número total de documentos registrados en el aplicativo SIDE-BIZAGI que cumplen con el tiempo de custodia) * 100</t>
  </si>
  <si>
    <t>(Número total de peticiones con seguimiento / Número  total de peticiones registradas, recibidas e ingresadas) x 100</t>
  </si>
  <si>
    <t>Número de reportes mensuales de peticiones registradas y clasificadas como sugerencias enviados a la OAP</t>
  </si>
  <si>
    <t>Realizar 1 reporte mensual a la Oficina Asesora de Planeación de la cantidad de peticiones registradas y clasificadas como sugerencias</t>
  </si>
  <si>
    <t>Fortalecer la gestión institucional aumentando las capacidades de la entidad para la planeación, seguimiento y ejecución de sus metas y recursos, y la gestión del talento humano.</t>
  </si>
  <si>
    <t>T1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</si>
  <si>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</si>
  <si>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</si>
  <si>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Total de criterios ambientales establecidos * 100</t>
  </si>
  <si>
    <t>80% meta 2022</t>
  </si>
  <si>
    <t>No programada</t>
  </si>
  <si>
    <t>Reporte ambiental Oficina Asesora de Planeación</t>
  </si>
  <si>
    <t>Herramienta Oficina Asesora de Planeación</t>
  </si>
  <si>
    <t>Aplicación de la meta: dependencias del proceso.
Reporte de la meta: Oficina Asesora de Planeación</t>
  </si>
  <si>
    <t>T2</t>
  </si>
  <si>
    <t>Actualizar el 100% los documentos del proceso conforme al plan de trabajo definido.</t>
  </si>
  <si>
    <t>Porcentaje de actualización documental</t>
  </si>
  <si>
    <t>Número de documentos actualizados del proceso / Número de documentos programados a actualizar en el plan de trabajo *100</t>
  </si>
  <si>
    <t>100% meta 2022</t>
  </si>
  <si>
    <t xml:space="preserve">Listado Maestro de Documentos Matiz </t>
  </si>
  <si>
    <t xml:space="preserve">Casos Hola de actualización generados
Listado Maestro de Documentos 
Matiz </t>
  </si>
  <si>
    <t>T3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</si>
  <si>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</si>
  <si>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</si>
  <si>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</si>
  <si>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Formato Evidencia de Reunión GDI-GPD-F029 diligenciado y presentación realizada</t>
  </si>
  <si>
    <t>Líder del proceso</t>
  </si>
  <si>
    <t>Subsecretaría de Gestión Institucional - Atención al Ciudadano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</si>
  <si>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</t>
    </r>
    <r>
      <rPr>
        <b/>
        <u/>
        <sz val="11"/>
        <color theme="1"/>
        <rFont val="Calibri Light"/>
        <family val="2"/>
        <scheme val="major"/>
      </rPr>
      <t>SERVICIO A LA CIUDADANÍA</t>
    </r>
  </si>
  <si>
    <t>VIGENCIA DE LA PLANEACIÓN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</si>
</sst>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 Light"/>
    </font>
    <font>
      <b/>
      <u/>
      <sz val="11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49" fontId="1" fillId="9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justify" vertical="center" wrapText="1"/>
    </xf>
    <xf numFmtId="0" fontId="1" fillId="0" borderId="13" xfId="0" applyFont="1" applyBorder="1" applyAlignment="1">
      <alignment vertical="center" wrapText="1"/>
    </xf>
    <xf numFmtId="0" fontId="14" fillId="0" borderId="1" xfId="0" applyFont="1" applyBorder="1" applyAlignment="1">
      <alignment horizontal="justify" vertical="center" wrapText="1"/>
    </xf>
    <xf numFmtId="9" fontId="1" fillId="0" borderId="1" xfId="1" applyFont="1" applyFill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9" fontId="4" fillId="9" borderId="1" xfId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9" fontId="1" fillId="9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sheetPr>
    <pageSetUpPr fitToPage="1"/>
  </sheetPr>
  <dimension ref="A1:AQ25"/>
  <sheetViews>
    <sheetView tabSelected="1" zoomScale="85" zoomScaleNormal="85" workbookViewId="0">
      <selection activeCell="C4" sqref="C4:D8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8.14062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7.7109375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19.7109375" style="1" customWidth="1"/>
    <col min="18" max="18" width="21.7109375" style="1" customWidth="1"/>
    <col min="19" max="19" width="25.42578125" style="1" customWidth="1"/>
    <col min="20" max="22" width="16.5703125" style="1" customWidth="1"/>
    <col min="23" max="23" width="40.28515625" style="1" customWidth="1"/>
    <col min="24" max="27" width="16.5703125" style="1" customWidth="1"/>
    <col min="28" max="28" width="33.42578125" style="1" customWidth="1"/>
    <col min="29" max="32" width="16.5703125" style="1" customWidth="1"/>
    <col min="33" max="33" width="43.7109375" style="1" customWidth="1"/>
    <col min="34" max="34" width="16.5703125" style="1" customWidth="1"/>
    <col min="35" max="36" width="22" style="1" customWidth="1"/>
    <col min="37" max="37" width="16.5703125" style="1" customWidth="1"/>
    <col min="38" max="38" width="34.85546875" style="1" customWidth="1"/>
    <col min="39" max="41" width="16.5703125" style="1" customWidth="1"/>
    <col min="42" max="42" width="21.5703125" style="1" customWidth="1"/>
    <col min="43" max="43" width="39.42578125" style="1" customWidth="1"/>
    <col min="44" max="16384" width="10.85546875" style="1"/>
  </cols>
  <sheetData>
    <row r="1" spans="1:43" s="30" customFormat="1" ht="70.5" customHeight="1" x14ac:dyDescent="0.25">
      <c r="A1" s="54" t="s">
        <v>127</v>
      </c>
      <c r="B1" s="55"/>
      <c r="C1" s="55"/>
      <c r="D1" s="55"/>
      <c r="E1" s="55"/>
      <c r="F1" s="55"/>
      <c r="G1" s="55"/>
      <c r="H1" s="55"/>
      <c r="I1" s="55"/>
      <c r="J1" s="55"/>
      <c r="K1" s="56" t="s">
        <v>0</v>
      </c>
      <c r="L1" s="56"/>
      <c r="M1" s="56"/>
      <c r="N1" s="56"/>
      <c r="O1" s="56"/>
    </row>
    <row r="2" spans="1:43" s="32" customFormat="1" ht="23.45" customHeight="1" x14ac:dyDescent="0.25">
      <c r="A2" s="58" t="s">
        <v>128</v>
      </c>
      <c r="B2" s="59"/>
      <c r="C2" s="59"/>
      <c r="D2" s="59"/>
      <c r="E2" s="59"/>
      <c r="F2" s="59"/>
      <c r="G2" s="59"/>
      <c r="H2" s="59"/>
      <c r="I2" s="59"/>
      <c r="J2" s="59"/>
      <c r="K2" s="31"/>
      <c r="L2" s="31"/>
      <c r="M2" s="31"/>
      <c r="N2" s="31"/>
      <c r="O2" s="31"/>
    </row>
    <row r="3" spans="1:43" s="30" customFormat="1" x14ac:dyDescent="0.25"/>
    <row r="4" spans="1:43" s="30" customFormat="1" ht="29.1" customHeight="1" x14ac:dyDescent="0.25">
      <c r="A4" s="60" t="s">
        <v>1</v>
      </c>
      <c r="B4" s="61"/>
      <c r="C4" s="66" t="s">
        <v>126</v>
      </c>
      <c r="D4" s="67"/>
      <c r="E4" s="72" t="s">
        <v>2</v>
      </c>
      <c r="F4" s="73"/>
      <c r="G4" s="73"/>
      <c r="H4" s="73"/>
      <c r="I4" s="73"/>
      <c r="J4" s="74"/>
    </row>
    <row r="5" spans="1:43" s="30" customFormat="1" ht="15" customHeight="1" x14ac:dyDescent="0.25">
      <c r="A5" s="62"/>
      <c r="B5" s="63"/>
      <c r="C5" s="68"/>
      <c r="D5" s="69"/>
      <c r="E5" s="2" t="s">
        <v>3</v>
      </c>
      <c r="F5" s="2" t="s">
        <v>4</v>
      </c>
      <c r="G5" s="72" t="s">
        <v>5</v>
      </c>
      <c r="H5" s="73"/>
      <c r="I5" s="73"/>
      <c r="J5" s="74"/>
    </row>
    <row r="6" spans="1:43" s="30" customFormat="1" x14ac:dyDescent="0.25">
      <c r="A6" s="62"/>
      <c r="B6" s="63"/>
      <c r="C6" s="68"/>
      <c r="D6" s="69"/>
      <c r="E6" s="33">
        <v>1</v>
      </c>
      <c r="F6" s="33"/>
      <c r="G6" s="75" t="s">
        <v>6</v>
      </c>
      <c r="H6" s="75"/>
      <c r="I6" s="75"/>
      <c r="J6" s="75"/>
    </row>
    <row r="7" spans="1:43" s="30" customFormat="1" x14ac:dyDescent="0.25">
      <c r="A7" s="62"/>
      <c r="B7" s="63"/>
      <c r="C7" s="68"/>
      <c r="D7" s="69"/>
      <c r="E7" s="33"/>
      <c r="F7" s="33"/>
      <c r="G7" s="75"/>
      <c r="H7" s="75"/>
      <c r="I7" s="75"/>
      <c r="J7" s="75"/>
    </row>
    <row r="8" spans="1:43" s="30" customFormat="1" x14ac:dyDescent="0.25">
      <c r="A8" s="64"/>
      <c r="B8" s="65"/>
      <c r="C8" s="70"/>
      <c r="D8" s="71"/>
      <c r="E8" s="33"/>
      <c r="F8" s="33"/>
      <c r="G8" s="75"/>
      <c r="H8" s="75"/>
      <c r="I8" s="75"/>
      <c r="J8" s="75"/>
    </row>
    <row r="9" spans="1:43" s="30" customFormat="1" x14ac:dyDescent="0.25"/>
    <row r="10" spans="1:43" ht="14.45" customHeight="1" x14ac:dyDescent="0.25">
      <c r="A10" s="53" t="s">
        <v>7</v>
      </c>
      <c r="B10" s="53"/>
      <c r="C10" s="53" t="s">
        <v>8</v>
      </c>
      <c r="D10" s="53"/>
      <c r="E10" s="53"/>
      <c r="F10" s="57" t="s">
        <v>9</v>
      </c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3" t="s">
        <v>10</v>
      </c>
      <c r="R10" s="53"/>
      <c r="S10" s="53"/>
      <c r="T10" s="76" t="s">
        <v>11</v>
      </c>
      <c r="U10" s="77"/>
      <c r="V10" s="77"/>
      <c r="W10" s="77"/>
      <c r="X10" s="78"/>
      <c r="Y10" s="82" t="s">
        <v>12</v>
      </c>
      <c r="Z10" s="83"/>
      <c r="AA10" s="83"/>
      <c r="AB10" s="83"/>
      <c r="AC10" s="84"/>
      <c r="AD10" s="88" t="s">
        <v>13</v>
      </c>
      <c r="AE10" s="89"/>
      <c r="AF10" s="89"/>
      <c r="AG10" s="89"/>
      <c r="AH10" s="90"/>
      <c r="AI10" s="94" t="s">
        <v>14</v>
      </c>
      <c r="AJ10" s="95"/>
      <c r="AK10" s="95"/>
      <c r="AL10" s="95"/>
      <c r="AM10" s="96"/>
      <c r="AN10" s="100" t="s">
        <v>15</v>
      </c>
      <c r="AO10" s="101"/>
      <c r="AP10" s="101"/>
      <c r="AQ10" s="102"/>
    </row>
    <row r="11" spans="1:43" ht="14.45" customHeight="1" x14ac:dyDescent="0.25">
      <c r="A11" s="53"/>
      <c r="B11" s="53"/>
      <c r="C11" s="53"/>
      <c r="D11" s="53"/>
      <c r="E11" s="53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3"/>
      <c r="R11" s="53"/>
      <c r="S11" s="53"/>
      <c r="T11" s="79"/>
      <c r="U11" s="80"/>
      <c r="V11" s="80"/>
      <c r="W11" s="80"/>
      <c r="X11" s="81"/>
      <c r="Y11" s="85"/>
      <c r="Z11" s="86"/>
      <c r="AA11" s="86"/>
      <c r="AB11" s="86"/>
      <c r="AC11" s="87"/>
      <c r="AD11" s="91"/>
      <c r="AE11" s="92"/>
      <c r="AF11" s="92"/>
      <c r="AG11" s="92"/>
      <c r="AH11" s="93"/>
      <c r="AI11" s="97"/>
      <c r="AJ11" s="98"/>
      <c r="AK11" s="98"/>
      <c r="AL11" s="98"/>
      <c r="AM11" s="99"/>
      <c r="AN11" s="103"/>
      <c r="AO11" s="104"/>
      <c r="AP11" s="104"/>
      <c r="AQ11" s="105"/>
    </row>
    <row r="12" spans="1:43" ht="45" x14ac:dyDescent="0.25">
      <c r="A12" s="2" t="s">
        <v>16</v>
      </c>
      <c r="B12" s="2" t="s">
        <v>17</v>
      </c>
      <c r="C12" s="2" t="s">
        <v>18</v>
      </c>
      <c r="D12" s="2" t="s">
        <v>19</v>
      </c>
      <c r="E12" s="2" t="s">
        <v>20</v>
      </c>
      <c r="F12" s="20" t="s">
        <v>21</v>
      </c>
      <c r="G12" s="20" t="s">
        <v>22</v>
      </c>
      <c r="H12" s="20" t="s">
        <v>23</v>
      </c>
      <c r="I12" s="20" t="s">
        <v>24</v>
      </c>
      <c r="J12" s="20" t="s">
        <v>25</v>
      </c>
      <c r="K12" s="20" t="s">
        <v>26</v>
      </c>
      <c r="L12" s="20" t="s">
        <v>27</v>
      </c>
      <c r="M12" s="20" t="s">
        <v>28</v>
      </c>
      <c r="N12" s="20" t="s">
        <v>29</v>
      </c>
      <c r="O12" s="20" t="s">
        <v>30</v>
      </c>
      <c r="P12" s="20" t="s">
        <v>31</v>
      </c>
      <c r="Q12" s="2" t="s">
        <v>32</v>
      </c>
      <c r="R12" s="2" t="s">
        <v>33</v>
      </c>
      <c r="S12" s="2" t="s">
        <v>34</v>
      </c>
      <c r="T12" s="3" t="s">
        <v>35</v>
      </c>
      <c r="U12" s="3" t="s">
        <v>36</v>
      </c>
      <c r="V12" s="3" t="s">
        <v>37</v>
      </c>
      <c r="W12" s="3" t="s">
        <v>38</v>
      </c>
      <c r="X12" s="3" t="s">
        <v>39</v>
      </c>
      <c r="Y12" s="23" t="s">
        <v>35</v>
      </c>
      <c r="Z12" s="23" t="s">
        <v>36</v>
      </c>
      <c r="AA12" s="23" t="s">
        <v>37</v>
      </c>
      <c r="AB12" s="23" t="s">
        <v>38</v>
      </c>
      <c r="AC12" s="23" t="s">
        <v>39</v>
      </c>
      <c r="AD12" s="24" t="s">
        <v>35</v>
      </c>
      <c r="AE12" s="24" t="s">
        <v>36</v>
      </c>
      <c r="AF12" s="24" t="s">
        <v>37</v>
      </c>
      <c r="AG12" s="24" t="s">
        <v>38</v>
      </c>
      <c r="AH12" s="24" t="s">
        <v>39</v>
      </c>
      <c r="AI12" s="25" t="s">
        <v>35</v>
      </c>
      <c r="AJ12" s="25" t="s">
        <v>36</v>
      </c>
      <c r="AK12" s="25" t="s">
        <v>37</v>
      </c>
      <c r="AL12" s="25" t="s">
        <v>38</v>
      </c>
      <c r="AM12" s="25" t="s">
        <v>39</v>
      </c>
      <c r="AN12" s="4" t="s">
        <v>35</v>
      </c>
      <c r="AO12" s="4" t="s">
        <v>36</v>
      </c>
      <c r="AP12" s="4" t="s">
        <v>37</v>
      </c>
      <c r="AQ12" s="4" t="s">
        <v>38</v>
      </c>
    </row>
    <row r="13" spans="1:43" s="28" customFormat="1" ht="135" x14ac:dyDescent="0.25">
      <c r="A13" s="40">
        <v>1</v>
      </c>
      <c r="B13" s="40" t="s">
        <v>40</v>
      </c>
      <c r="C13" s="26" t="s">
        <v>41</v>
      </c>
      <c r="D13" s="21" t="s">
        <v>42</v>
      </c>
      <c r="E13" s="21" t="s">
        <v>43</v>
      </c>
      <c r="F13" s="21" t="s">
        <v>44</v>
      </c>
      <c r="G13" s="21" t="s">
        <v>99</v>
      </c>
      <c r="H13" s="29" t="s">
        <v>45</v>
      </c>
      <c r="I13" s="21" t="s">
        <v>46</v>
      </c>
      <c r="J13" s="41" t="s">
        <v>84</v>
      </c>
      <c r="K13" s="34">
        <v>0.1</v>
      </c>
      <c r="L13" s="34">
        <v>0.25</v>
      </c>
      <c r="M13" s="34">
        <v>0.5</v>
      </c>
      <c r="N13" s="34">
        <v>0.8</v>
      </c>
      <c r="O13" s="34">
        <v>0.8</v>
      </c>
      <c r="P13" s="21" t="s">
        <v>48</v>
      </c>
      <c r="Q13" s="21" t="s">
        <v>49</v>
      </c>
      <c r="R13" s="21" t="s">
        <v>50</v>
      </c>
      <c r="S13" s="21" t="s">
        <v>51</v>
      </c>
      <c r="T13" s="42">
        <v>0.1</v>
      </c>
      <c r="U13" s="21"/>
      <c r="V13" s="21">
        <f>IF(U13/T13&gt;100%,100%,U13/T13)</f>
        <v>0</v>
      </c>
      <c r="W13" s="21"/>
      <c r="X13" s="21"/>
      <c r="Y13" s="42">
        <v>0.25</v>
      </c>
      <c r="Z13" s="21"/>
      <c r="AA13" s="21">
        <f>IF(Z13/Y13&gt;100%,100%,Z13/Y13)</f>
        <v>0</v>
      </c>
      <c r="AB13" s="21"/>
      <c r="AC13" s="21"/>
      <c r="AD13" s="42">
        <v>0.5</v>
      </c>
      <c r="AE13" s="21"/>
      <c r="AF13" s="21">
        <f>IF(AE13/AD13&gt;100%,100%,AE13/AD13)</f>
        <v>0</v>
      </c>
      <c r="AG13" s="21"/>
      <c r="AH13" s="21"/>
      <c r="AI13" s="42">
        <v>0.8</v>
      </c>
      <c r="AJ13" s="21"/>
      <c r="AK13" s="21">
        <f>IF(AJ13/AI13&gt;100%,100%,AJ13/AI13)</f>
        <v>0</v>
      </c>
      <c r="AL13" s="21"/>
      <c r="AM13" s="21"/>
      <c r="AN13" s="21"/>
      <c r="AO13" s="21"/>
      <c r="AP13" s="21"/>
      <c r="AQ13" s="21"/>
    </row>
    <row r="14" spans="1:43" s="39" customFormat="1" ht="195" x14ac:dyDescent="0.25">
      <c r="A14" s="40">
        <v>1</v>
      </c>
      <c r="B14" s="40" t="s">
        <v>40</v>
      </c>
      <c r="C14" s="37" t="s">
        <v>52</v>
      </c>
      <c r="D14" s="41" t="s">
        <v>85</v>
      </c>
      <c r="E14" s="36" t="s">
        <v>53</v>
      </c>
      <c r="F14" s="41" t="s">
        <v>86</v>
      </c>
      <c r="G14" s="22" t="s">
        <v>87</v>
      </c>
      <c r="H14" s="29" t="s">
        <v>88</v>
      </c>
      <c r="I14" s="36" t="s">
        <v>54</v>
      </c>
      <c r="J14" s="41" t="s">
        <v>87</v>
      </c>
      <c r="K14" s="35">
        <v>1</v>
      </c>
      <c r="L14" s="38">
        <v>1</v>
      </c>
      <c r="M14" s="38">
        <v>1</v>
      </c>
      <c r="N14" s="38">
        <v>1</v>
      </c>
      <c r="O14" s="38">
        <v>4</v>
      </c>
      <c r="P14" s="36" t="s">
        <v>48</v>
      </c>
      <c r="Q14" s="36" t="s">
        <v>56</v>
      </c>
      <c r="R14" s="36" t="s">
        <v>57</v>
      </c>
      <c r="S14" s="36" t="s">
        <v>51</v>
      </c>
      <c r="T14" s="43">
        <v>1</v>
      </c>
      <c r="U14" s="36"/>
      <c r="V14" s="36">
        <f t="shared" ref="V14:V19" si="0">IF(U14/T14&gt;100%,100%,U14/T14)</f>
        <v>0</v>
      </c>
      <c r="W14" s="36"/>
      <c r="X14" s="36"/>
      <c r="Y14" s="43">
        <v>1</v>
      </c>
      <c r="Z14" s="36"/>
      <c r="AA14" s="36"/>
      <c r="AB14" s="36"/>
      <c r="AC14" s="36"/>
      <c r="AD14" s="43">
        <v>1</v>
      </c>
      <c r="AE14" s="36"/>
      <c r="AF14" s="36"/>
      <c r="AG14" s="36"/>
      <c r="AH14" s="36"/>
      <c r="AI14" s="43">
        <v>1</v>
      </c>
      <c r="AJ14" s="36"/>
      <c r="AK14" s="36"/>
      <c r="AL14" s="36"/>
      <c r="AM14" s="36"/>
      <c r="AN14" s="36"/>
      <c r="AO14" s="36"/>
      <c r="AP14" s="36"/>
      <c r="AQ14" s="36"/>
    </row>
    <row r="15" spans="1:43" s="39" customFormat="1" ht="195" x14ac:dyDescent="0.25">
      <c r="A15" s="40">
        <v>1</v>
      </c>
      <c r="B15" s="40" t="s">
        <v>40</v>
      </c>
      <c r="C15" s="37" t="s">
        <v>58</v>
      </c>
      <c r="D15" s="41" t="s">
        <v>59</v>
      </c>
      <c r="E15" s="36" t="s">
        <v>43</v>
      </c>
      <c r="F15" s="41" t="s">
        <v>89</v>
      </c>
      <c r="G15" s="22" t="s">
        <v>90</v>
      </c>
      <c r="H15" s="29" t="s">
        <v>91</v>
      </c>
      <c r="I15" s="36" t="s">
        <v>54</v>
      </c>
      <c r="J15" s="41" t="s">
        <v>55</v>
      </c>
      <c r="K15" s="35">
        <v>0</v>
      </c>
      <c r="L15" s="38">
        <v>0</v>
      </c>
      <c r="M15" s="38">
        <v>0</v>
      </c>
      <c r="N15" s="38">
        <v>1</v>
      </c>
      <c r="O15" s="38">
        <v>1</v>
      </c>
      <c r="P15" s="36" t="s">
        <v>48</v>
      </c>
      <c r="Q15" s="36" t="s">
        <v>60</v>
      </c>
      <c r="R15" s="36" t="s">
        <v>61</v>
      </c>
      <c r="S15" s="36" t="s">
        <v>51</v>
      </c>
      <c r="T15" s="43">
        <v>0</v>
      </c>
      <c r="U15" s="36"/>
      <c r="V15" s="36" t="e">
        <f t="shared" si="0"/>
        <v>#DIV/0!</v>
      </c>
      <c r="W15" s="36"/>
      <c r="X15" s="36"/>
      <c r="Y15" s="43">
        <v>0</v>
      </c>
      <c r="Z15" s="36"/>
      <c r="AA15" s="36"/>
      <c r="AB15" s="36"/>
      <c r="AC15" s="36"/>
      <c r="AD15" s="43">
        <v>0</v>
      </c>
      <c r="AE15" s="36"/>
      <c r="AF15" s="36"/>
      <c r="AG15" s="36"/>
      <c r="AH15" s="36"/>
      <c r="AI15" s="43">
        <v>1</v>
      </c>
      <c r="AJ15" s="36"/>
      <c r="AK15" s="36"/>
      <c r="AL15" s="36"/>
      <c r="AM15" s="36"/>
      <c r="AN15" s="36"/>
      <c r="AO15" s="36"/>
      <c r="AP15" s="36"/>
      <c r="AQ15" s="36"/>
    </row>
    <row r="16" spans="1:43" s="39" customFormat="1" ht="195" x14ac:dyDescent="0.25">
      <c r="A16" s="40">
        <v>1</v>
      </c>
      <c r="B16" s="40" t="s">
        <v>40</v>
      </c>
      <c r="C16" s="37" t="s">
        <v>62</v>
      </c>
      <c r="D16" s="41" t="s">
        <v>92</v>
      </c>
      <c r="E16" s="36" t="s">
        <v>43</v>
      </c>
      <c r="F16" s="41" t="s">
        <v>63</v>
      </c>
      <c r="G16" s="22" t="s">
        <v>93</v>
      </c>
      <c r="H16" s="29" t="s">
        <v>94</v>
      </c>
      <c r="I16" s="36" t="s">
        <v>54</v>
      </c>
      <c r="J16" s="41" t="s">
        <v>55</v>
      </c>
      <c r="K16" s="35">
        <v>1</v>
      </c>
      <c r="L16" s="38">
        <v>1</v>
      </c>
      <c r="M16" s="38">
        <v>1</v>
      </c>
      <c r="N16" s="38">
        <v>1</v>
      </c>
      <c r="O16" s="38">
        <v>4</v>
      </c>
      <c r="P16" s="36" t="s">
        <v>48</v>
      </c>
      <c r="Q16" s="36" t="s">
        <v>64</v>
      </c>
      <c r="R16" s="36" t="s">
        <v>61</v>
      </c>
      <c r="S16" s="36" t="s">
        <v>51</v>
      </c>
      <c r="T16" s="43">
        <v>1</v>
      </c>
      <c r="U16" s="36"/>
      <c r="V16" s="36">
        <f t="shared" si="0"/>
        <v>0</v>
      </c>
      <c r="W16" s="36"/>
      <c r="X16" s="36"/>
      <c r="Y16" s="43">
        <f t="shared" ref="Y16:Y19" si="1">L16</f>
        <v>1</v>
      </c>
      <c r="Z16" s="36"/>
      <c r="AA16" s="36">
        <f t="shared" ref="AA16:AA19" si="2">IF(Z16/Y16&gt;100%,100%,Z16/Y16)</f>
        <v>0</v>
      </c>
      <c r="AB16" s="36"/>
      <c r="AC16" s="36"/>
      <c r="AD16" s="43">
        <f t="shared" ref="AD16:AD19" si="3">M16</f>
        <v>1</v>
      </c>
      <c r="AE16" s="36"/>
      <c r="AF16" s="36">
        <f t="shared" ref="AF16:AF19" si="4">IF(AE16/AD16&gt;100%,100%,AE16/AD16)</f>
        <v>0</v>
      </c>
      <c r="AG16" s="36"/>
      <c r="AH16" s="36"/>
      <c r="AI16" s="43">
        <f t="shared" ref="AI16:AI19" si="5">N16</f>
        <v>1</v>
      </c>
      <c r="AJ16" s="36"/>
      <c r="AK16" s="36">
        <f t="shared" ref="AK16:AK19" si="6">IF(AJ16/AI16&gt;100%,100%,AJ16/AI16)</f>
        <v>0</v>
      </c>
      <c r="AL16" s="36"/>
      <c r="AM16" s="36"/>
      <c r="AN16" s="36">
        <f t="shared" ref="AN16:AN19" si="7">O16</f>
        <v>4</v>
      </c>
      <c r="AO16" s="36"/>
      <c r="AP16" s="36">
        <f t="shared" ref="AP16:AP19" si="8">IF(AO16/AN16&gt;100%,100%,AO16/AN16)</f>
        <v>0</v>
      </c>
      <c r="AQ16" s="36"/>
    </row>
    <row r="17" spans="1:43" s="39" customFormat="1" ht="150" x14ac:dyDescent="0.25">
      <c r="A17" s="40">
        <v>2</v>
      </c>
      <c r="B17" s="40" t="s">
        <v>65</v>
      </c>
      <c r="C17" s="37" t="s">
        <v>66</v>
      </c>
      <c r="D17" s="41" t="s">
        <v>67</v>
      </c>
      <c r="E17" s="36" t="s">
        <v>43</v>
      </c>
      <c r="F17" s="41" t="s">
        <v>68</v>
      </c>
      <c r="G17" s="22" t="s">
        <v>100</v>
      </c>
      <c r="H17" s="29" t="s">
        <v>95</v>
      </c>
      <c r="I17" s="36" t="s">
        <v>69</v>
      </c>
      <c r="J17" s="41" t="s">
        <v>47</v>
      </c>
      <c r="K17" s="106">
        <v>1</v>
      </c>
      <c r="L17" s="107">
        <v>1</v>
      </c>
      <c r="M17" s="107">
        <v>1</v>
      </c>
      <c r="N17" s="107">
        <v>1</v>
      </c>
      <c r="O17" s="107">
        <v>1</v>
      </c>
      <c r="P17" s="36" t="s">
        <v>48</v>
      </c>
      <c r="Q17" s="36" t="s">
        <v>70</v>
      </c>
      <c r="R17" s="36" t="s">
        <v>71</v>
      </c>
      <c r="S17" s="36" t="s">
        <v>51</v>
      </c>
      <c r="T17" s="43">
        <v>1</v>
      </c>
      <c r="U17" s="36"/>
      <c r="V17" s="36">
        <f t="shared" si="0"/>
        <v>0</v>
      </c>
      <c r="W17" s="36"/>
      <c r="X17" s="36"/>
      <c r="Y17" s="43">
        <v>1</v>
      </c>
      <c r="Z17" s="36"/>
      <c r="AA17" s="36"/>
      <c r="AB17" s="36"/>
      <c r="AC17" s="36"/>
      <c r="AD17" s="43">
        <v>1</v>
      </c>
      <c r="AE17" s="36"/>
      <c r="AF17" s="36"/>
      <c r="AG17" s="36"/>
      <c r="AH17" s="36"/>
      <c r="AI17" s="43">
        <v>1</v>
      </c>
      <c r="AJ17" s="36"/>
      <c r="AK17" s="36"/>
      <c r="AL17" s="36"/>
      <c r="AM17" s="36"/>
      <c r="AN17" s="36"/>
      <c r="AO17" s="36"/>
      <c r="AP17" s="36"/>
      <c r="AQ17" s="36"/>
    </row>
    <row r="18" spans="1:43" s="39" customFormat="1" ht="195" x14ac:dyDescent="0.25">
      <c r="A18" s="40">
        <v>2</v>
      </c>
      <c r="B18" s="40" t="s">
        <v>65</v>
      </c>
      <c r="C18" s="37" t="s">
        <v>72</v>
      </c>
      <c r="D18" s="41" t="s">
        <v>102</v>
      </c>
      <c r="E18" s="36" t="s">
        <v>43</v>
      </c>
      <c r="F18" s="41" t="s">
        <v>73</v>
      </c>
      <c r="G18" s="22" t="s">
        <v>101</v>
      </c>
      <c r="H18" s="29" t="s">
        <v>96</v>
      </c>
      <c r="I18" s="36" t="s">
        <v>54</v>
      </c>
      <c r="J18" s="41" t="s">
        <v>55</v>
      </c>
      <c r="K18" s="35">
        <v>3</v>
      </c>
      <c r="L18" s="38">
        <v>3</v>
      </c>
      <c r="M18" s="38">
        <v>3</v>
      </c>
      <c r="N18" s="38">
        <v>3</v>
      </c>
      <c r="O18" s="38">
        <v>12</v>
      </c>
      <c r="P18" s="36" t="s">
        <v>48</v>
      </c>
      <c r="Q18" s="36" t="s">
        <v>74</v>
      </c>
      <c r="R18" s="36" t="s">
        <v>75</v>
      </c>
      <c r="S18" s="36" t="s">
        <v>51</v>
      </c>
      <c r="T18" s="43">
        <v>3</v>
      </c>
      <c r="U18" s="36"/>
      <c r="V18" s="36">
        <f t="shared" si="0"/>
        <v>0</v>
      </c>
      <c r="W18" s="36"/>
      <c r="X18" s="36"/>
      <c r="Y18" s="43">
        <f t="shared" si="1"/>
        <v>3</v>
      </c>
      <c r="Z18" s="36"/>
      <c r="AA18" s="36">
        <f t="shared" si="2"/>
        <v>0</v>
      </c>
      <c r="AB18" s="36"/>
      <c r="AC18" s="36"/>
      <c r="AD18" s="43">
        <f t="shared" si="3"/>
        <v>3</v>
      </c>
      <c r="AE18" s="36"/>
      <c r="AF18" s="36">
        <f t="shared" si="4"/>
        <v>0</v>
      </c>
      <c r="AG18" s="36"/>
      <c r="AH18" s="36"/>
      <c r="AI18" s="43">
        <f t="shared" si="5"/>
        <v>3</v>
      </c>
      <c r="AJ18" s="36"/>
      <c r="AK18" s="36">
        <f t="shared" si="6"/>
        <v>0</v>
      </c>
      <c r="AL18" s="36"/>
      <c r="AM18" s="36"/>
      <c r="AN18" s="36">
        <f t="shared" si="7"/>
        <v>12</v>
      </c>
      <c r="AO18" s="36"/>
      <c r="AP18" s="36">
        <f t="shared" si="8"/>
        <v>0</v>
      </c>
      <c r="AQ18" s="36"/>
    </row>
    <row r="19" spans="1:43" s="39" customFormat="1" ht="195" x14ac:dyDescent="0.25">
      <c r="A19" s="40">
        <v>2</v>
      </c>
      <c r="B19" s="40" t="s">
        <v>65</v>
      </c>
      <c r="C19" s="37" t="s">
        <v>76</v>
      </c>
      <c r="D19" s="41" t="s">
        <v>77</v>
      </c>
      <c r="E19" s="36" t="s">
        <v>43</v>
      </c>
      <c r="F19" s="41" t="s">
        <v>78</v>
      </c>
      <c r="G19" s="22" t="s">
        <v>97</v>
      </c>
      <c r="H19" s="29" t="s">
        <v>98</v>
      </c>
      <c r="I19" s="36" t="s">
        <v>54</v>
      </c>
      <c r="J19" s="41" t="s">
        <v>55</v>
      </c>
      <c r="K19" s="35">
        <v>13</v>
      </c>
      <c r="L19" s="38">
        <v>13</v>
      </c>
      <c r="M19" s="38">
        <v>13</v>
      </c>
      <c r="N19" s="38">
        <v>13</v>
      </c>
      <c r="O19" s="38">
        <v>52</v>
      </c>
      <c r="P19" s="36" t="s">
        <v>48</v>
      </c>
      <c r="Q19" s="36" t="s">
        <v>79</v>
      </c>
      <c r="R19" s="36" t="s">
        <v>75</v>
      </c>
      <c r="S19" s="36" t="s">
        <v>51</v>
      </c>
      <c r="T19" s="43">
        <v>13</v>
      </c>
      <c r="U19" s="36"/>
      <c r="V19" s="36">
        <f t="shared" si="0"/>
        <v>0</v>
      </c>
      <c r="W19" s="36"/>
      <c r="X19" s="36"/>
      <c r="Y19" s="43">
        <f t="shared" si="1"/>
        <v>13</v>
      </c>
      <c r="Z19" s="36"/>
      <c r="AA19" s="36">
        <f t="shared" si="2"/>
        <v>0</v>
      </c>
      <c r="AB19" s="36"/>
      <c r="AC19" s="36"/>
      <c r="AD19" s="43">
        <f t="shared" si="3"/>
        <v>13</v>
      </c>
      <c r="AE19" s="36"/>
      <c r="AF19" s="36">
        <f t="shared" si="4"/>
        <v>0</v>
      </c>
      <c r="AG19" s="36"/>
      <c r="AH19" s="36"/>
      <c r="AI19" s="43">
        <f t="shared" si="5"/>
        <v>13</v>
      </c>
      <c r="AJ19" s="36"/>
      <c r="AK19" s="36">
        <f t="shared" si="6"/>
        <v>0</v>
      </c>
      <c r="AL19" s="36"/>
      <c r="AM19" s="36"/>
      <c r="AN19" s="36">
        <f t="shared" si="7"/>
        <v>52</v>
      </c>
      <c r="AO19" s="36"/>
      <c r="AP19" s="36">
        <f t="shared" si="8"/>
        <v>0</v>
      </c>
      <c r="AQ19" s="36"/>
    </row>
    <row r="20" spans="1:43" s="5" customFormat="1" ht="15.75" x14ac:dyDescent="0.25">
      <c r="A20" s="10"/>
      <c r="B20" s="10"/>
      <c r="C20" s="10"/>
      <c r="D20" s="13" t="s">
        <v>80</v>
      </c>
      <c r="E20" s="10"/>
      <c r="F20" s="10"/>
      <c r="G20" s="10"/>
      <c r="H20" s="10"/>
      <c r="I20" s="10"/>
      <c r="J20" s="10"/>
      <c r="K20" s="15"/>
      <c r="L20" s="15"/>
      <c r="M20" s="15"/>
      <c r="N20" s="15"/>
      <c r="O20" s="15"/>
      <c r="P20" s="10"/>
      <c r="Q20" s="10"/>
      <c r="R20" s="10"/>
      <c r="S20" s="10"/>
      <c r="T20" s="15"/>
      <c r="U20" s="15"/>
      <c r="V20" s="15" t="e">
        <f>AVERAGE(V13:V19)*80%</f>
        <v>#DIV/0!</v>
      </c>
      <c r="W20" s="15"/>
      <c r="X20" s="15"/>
      <c r="Y20" s="15"/>
      <c r="Z20" s="15"/>
      <c r="AA20" s="15">
        <f>AVERAGE(AA13:AA19)*80%</f>
        <v>0</v>
      </c>
      <c r="AB20" s="15"/>
      <c r="AC20" s="15"/>
      <c r="AD20" s="15"/>
      <c r="AE20" s="15"/>
      <c r="AF20" s="15">
        <f>AVERAGE(AF13:AF19)*80%</f>
        <v>0</v>
      </c>
      <c r="AG20" s="15"/>
      <c r="AH20" s="15"/>
      <c r="AI20" s="15"/>
      <c r="AJ20" s="15"/>
      <c r="AK20" s="15">
        <f>AVERAGE(AK13:AK19)*80%</f>
        <v>0</v>
      </c>
      <c r="AL20" s="10"/>
      <c r="AM20" s="10"/>
      <c r="AN20" s="16"/>
      <c r="AO20" s="16"/>
      <c r="AP20" s="15">
        <f>AVERAGE(AP13:AP19)*80%</f>
        <v>0</v>
      </c>
      <c r="AQ20" s="10"/>
    </row>
    <row r="21" spans="1:43" s="28" customFormat="1" ht="105" x14ac:dyDescent="0.25">
      <c r="A21" s="47">
        <v>7</v>
      </c>
      <c r="B21" s="44" t="s">
        <v>103</v>
      </c>
      <c r="C21" s="47" t="s">
        <v>104</v>
      </c>
      <c r="D21" s="44" t="s">
        <v>105</v>
      </c>
      <c r="E21" s="44" t="s">
        <v>83</v>
      </c>
      <c r="F21" s="44" t="s">
        <v>106</v>
      </c>
      <c r="G21" s="44" t="s">
        <v>107</v>
      </c>
      <c r="H21" s="50" t="s">
        <v>108</v>
      </c>
      <c r="I21" s="45" t="s">
        <v>69</v>
      </c>
      <c r="J21" s="44" t="s">
        <v>106</v>
      </c>
      <c r="K21" s="48" t="s">
        <v>109</v>
      </c>
      <c r="L21" s="48">
        <v>0.8</v>
      </c>
      <c r="M21" s="48" t="s">
        <v>109</v>
      </c>
      <c r="N21" s="48">
        <v>0.8</v>
      </c>
      <c r="O21" s="48">
        <v>0.8</v>
      </c>
      <c r="P21" s="44" t="s">
        <v>48</v>
      </c>
      <c r="Q21" s="51" t="s">
        <v>110</v>
      </c>
      <c r="R21" s="51" t="s">
        <v>111</v>
      </c>
      <c r="S21" s="51" t="s">
        <v>112</v>
      </c>
      <c r="T21" s="27" t="str">
        <f>K21</f>
        <v>No programada</v>
      </c>
      <c r="U21" s="44"/>
      <c r="V21" s="21" t="e">
        <f t="shared" ref="V21:V23" si="9">IF(U21/T21&gt;100%,100%,U21/T21)</f>
        <v>#VALUE!</v>
      </c>
      <c r="W21" s="44"/>
      <c r="X21" s="44"/>
      <c r="Y21" s="46">
        <f>L21</f>
        <v>0.8</v>
      </c>
      <c r="Z21" s="44"/>
      <c r="AA21" s="21">
        <f t="shared" ref="AA21:AA23" si="10">IF(Z21/Y21&gt;100%,100%,Z21/Y21)</f>
        <v>0</v>
      </c>
      <c r="AB21" s="44"/>
      <c r="AC21" s="44"/>
      <c r="AD21" s="27" t="str">
        <f>M21</f>
        <v>No programada</v>
      </c>
      <c r="AE21" s="44"/>
      <c r="AF21" s="21" t="e">
        <f t="shared" ref="AF21:AF23" si="11">IF(AE21/AD21&gt;100%,100%,AE21/AD21)</f>
        <v>#VALUE!</v>
      </c>
      <c r="AG21" s="44"/>
      <c r="AH21" s="44"/>
      <c r="AI21" s="46">
        <f>N21</f>
        <v>0.8</v>
      </c>
      <c r="AJ21" s="44"/>
      <c r="AK21" s="21">
        <f t="shared" ref="AK21:AK23" si="12">IF(AJ21/AI21&gt;100%,100%,AJ21/AI21)</f>
        <v>0</v>
      </c>
      <c r="AL21" s="44"/>
      <c r="AM21" s="44"/>
      <c r="AN21" s="46">
        <f>O21</f>
        <v>0.8</v>
      </c>
      <c r="AO21" s="44"/>
      <c r="AP21" s="21">
        <f t="shared" ref="AP21:AP23" si="13">IF(AO21/AN21&gt;100%,100%,AO21/AN21)</f>
        <v>0</v>
      </c>
      <c r="AQ21" s="44"/>
    </row>
    <row r="22" spans="1:43" s="28" customFormat="1" ht="105" x14ac:dyDescent="0.25">
      <c r="A22" s="47">
        <v>7</v>
      </c>
      <c r="B22" s="44" t="s">
        <v>103</v>
      </c>
      <c r="C22" s="47" t="s">
        <v>113</v>
      </c>
      <c r="D22" s="44" t="s">
        <v>114</v>
      </c>
      <c r="E22" s="44" t="s">
        <v>83</v>
      </c>
      <c r="F22" s="44" t="s">
        <v>115</v>
      </c>
      <c r="G22" s="44" t="s">
        <v>116</v>
      </c>
      <c r="H22" s="50" t="s">
        <v>117</v>
      </c>
      <c r="I22" s="45" t="s">
        <v>54</v>
      </c>
      <c r="J22" s="44" t="s">
        <v>115</v>
      </c>
      <c r="K22" s="49">
        <v>0.25</v>
      </c>
      <c r="L22" s="49">
        <v>0.25</v>
      </c>
      <c r="M22" s="49">
        <v>0.25</v>
      </c>
      <c r="N22" s="49">
        <v>0.25</v>
      </c>
      <c r="O22" s="49">
        <v>1</v>
      </c>
      <c r="P22" s="44" t="s">
        <v>48</v>
      </c>
      <c r="Q22" s="51" t="s">
        <v>118</v>
      </c>
      <c r="R22" s="51" t="s">
        <v>119</v>
      </c>
      <c r="S22" s="51" t="s">
        <v>112</v>
      </c>
      <c r="T22" s="46">
        <f>K22</f>
        <v>0.25</v>
      </c>
      <c r="U22" s="44"/>
      <c r="V22" s="21">
        <f t="shared" si="9"/>
        <v>0</v>
      </c>
      <c r="W22" s="44"/>
      <c r="X22" s="44"/>
      <c r="Y22" s="46">
        <f>L22</f>
        <v>0.25</v>
      </c>
      <c r="Z22" s="44"/>
      <c r="AA22" s="21">
        <f t="shared" si="10"/>
        <v>0</v>
      </c>
      <c r="AB22" s="44"/>
      <c r="AC22" s="44"/>
      <c r="AD22" s="46">
        <f>M22</f>
        <v>0.25</v>
      </c>
      <c r="AE22" s="44"/>
      <c r="AF22" s="21">
        <f t="shared" si="11"/>
        <v>0</v>
      </c>
      <c r="AG22" s="44"/>
      <c r="AH22" s="44"/>
      <c r="AI22" s="46">
        <f>N22</f>
        <v>0.25</v>
      </c>
      <c r="AJ22" s="44"/>
      <c r="AK22" s="21">
        <f t="shared" si="12"/>
        <v>0</v>
      </c>
      <c r="AL22" s="44"/>
      <c r="AM22" s="44"/>
      <c r="AN22" s="46">
        <f>O22</f>
        <v>1</v>
      </c>
      <c r="AO22" s="44"/>
      <c r="AP22" s="21">
        <f t="shared" si="13"/>
        <v>0</v>
      </c>
      <c r="AQ22" s="44"/>
    </row>
    <row r="23" spans="1:43" s="28" customFormat="1" ht="120" x14ac:dyDescent="0.25">
      <c r="A23" s="47">
        <v>7</v>
      </c>
      <c r="B23" s="44" t="s">
        <v>103</v>
      </c>
      <c r="C23" s="47" t="s">
        <v>120</v>
      </c>
      <c r="D23" s="44" t="s">
        <v>121</v>
      </c>
      <c r="E23" s="44" t="s">
        <v>83</v>
      </c>
      <c r="F23" s="44" t="s">
        <v>122</v>
      </c>
      <c r="G23" s="44" t="s">
        <v>123</v>
      </c>
      <c r="H23" s="44" t="s">
        <v>96</v>
      </c>
      <c r="I23" s="45" t="s">
        <v>54</v>
      </c>
      <c r="J23" s="44" t="s">
        <v>122</v>
      </c>
      <c r="K23" s="52">
        <v>0</v>
      </c>
      <c r="L23" s="52">
        <v>1</v>
      </c>
      <c r="M23" s="52">
        <v>1</v>
      </c>
      <c r="N23" s="52">
        <v>0</v>
      </c>
      <c r="O23" s="52">
        <v>2</v>
      </c>
      <c r="P23" s="44" t="s">
        <v>48</v>
      </c>
      <c r="Q23" s="44" t="s">
        <v>124</v>
      </c>
      <c r="R23" s="44" t="s">
        <v>124</v>
      </c>
      <c r="S23" s="44" t="s">
        <v>125</v>
      </c>
      <c r="T23" s="27">
        <f>K23</f>
        <v>0</v>
      </c>
      <c r="U23" s="44"/>
      <c r="V23" s="21" t="e">
        <f t="shared" si="9"/>
        <v>#DIV/0!</v>
      </c>
      <c r="W23" s="44"/>
      <c r="X23" s="44"/>
      <c r="Y23" s="27">
        <f>L23</f>
        <v>1</v>
      </c>
      <c r="Z23" s="44"/>
      <c r="AA23" s="21">
        <f t="shared" si="10"/>
        <v>0</v>
      </c>
      <c r="AB23" s="44"/>
      <c r="AC23" s="44"/>
      <c r="AD23" s="27">
        <f>M23</f>
        <v>1</v>
      </c>
      <c r="AE23" s="44"/>
      <c r="AF23" s="21">
        <f t="shared" si="11"/>
        <v>0</v>
      </c>
      <c r="AG23" s="44"/>
      <c r="AH23" s="44"/>
      <c r="AI23" s="27">
        <f>N23</f>
        <v>0</v>
      </c>
      <c r="AJ23" s="44"/>
      <c r="AK23" s="21" t="e">
        <f t="shared" si="12"/>
        <v>#DIV/0!</v>
      </c>
      <c r="AL23" s="44"/>
      <c r="AM23" s="44"/>
      <c r="AN23" s="21">
        <f>O23</f>
        <v>2</v>
      </c>
      <c r="AO23" s="44"/>
      <c r="AP23" s="21">
        <f t="shared" si="13"/>
        <v>0</v>
      </c>
      <c r="AQ23" s="44"/>
    </row>
    <row r="24" spans="1:43" s="5" customFormat="1" ht="15.75" x14ac:dyDescent="0.25">
      <c r="A24" s="10"/>
      <c r="B24" s="10"/>
      <c r="C24" s="10"/>
      <c r="D24" s="11" t="s">
        <v>81</v>
      </c>
      <c r="E24" s="11"/>
      <c r="F24" s="11"/>
      <c r="G24" s="11"/>
      <c r="H24" s="11"/>
      <c r="I24" s="11"/>
      <c r="J24" s="11"/>
      <c r="K24" s="12"/>
      <c r="L24" s="12"/>
      <c r="M24" s="12"/>
      <c r="N24" s="12"/>
      <c r="O24" s="12"/>
      <c r="P24" s="11"/>
      <c r="Q24" s="10"/>
      <c r="R24" s="10"/>
      <c r="S24" s="10"/>
      <c r="T24" s="12"/>
      <c r="U24" s="12"/>
      <c r="V24" s="14" t="e">
        <f>AVERAGE(V21:V23)*20%</f>
        <v>#VALUE!</v>
      </c>
      <c r="W24" s="10"/>
      <c r="X24" s="10"/>
      <c r="Y24" s="12"/>
      <c r="Z24" s="12"/>
      <c r="AA24" s="14">
        <f>AVERAGE(AA21:AA23)*20%</f>
        <v>0</v>
      </c>
      <c r="AB24" s="10"/>
      <c r="AC24" s="10"/>
      <c r="AD24" s="12"/>
      <c r="AE24" s="12"/>
      <c r="AF24" s="14" t="e">
        <f>AVERAGE(AF21:AF23)*20%</f>
        <v>#VALUE!</v>
      </c>
      <c r="AG24" s="10"/>
      <c r="AH24" s="10"/>
      <c r="AI24" s="12"/>
      <c r="AJ24" s="12"/>
      <c r="AK24" s="14" t="e">
        <f>AVERAGE(AK21:AK23)*20%</f>
        <v>#DIV/0!</v>
      </c>
      <c r="AL24" s="10"/>
      <c r="AM24" s="10"/>
      <c r="AN24" s="17"/>
      <c r="AO24" s="17"/>
      <c r="AP24" s="14">
        <f>AVERAGE(AP21:AP23)*20%</f>
        <v>0</v>
      </c>
      <c r="AQ24" s="10"/>
    </row>
    <row r="25" spans="1:43" s="9" customFormat="1" ht="18.75" x14ac:dyDescent="0.3">
      <c r="A25" s="6"/>
      <c r="B25" s="6"/>
      <c r="C25" s="6"/>
      <c r="D25" s="7" t="s">
        <v>82</v>
      </c>
      <c r="E25" s="6"/>
      <c r="F25" s="6"/>
      <c r="G25" s="6"/>
      <c r="H25" s="6"/>
      <c r="I25" s="6"/>
      <c r="J25" s="6"/>
      <c r="K25" s="8"/>
      <c r="L25" s="8"/>
      <c r="M25" s="8"/>
      <c r="N25" s="8"/>
      <c r="O25" s="8"/>
      <c r="P25" s="6"/>
      <c r="Q25" s="6"/>
      <c r="R25" s="6"/>
      <c r="S25" s="6"/>
      <c r="T25" s="8"/>
      <c r="U25" s="8"/>
      <c r="V25" s="19" t="e">
        <f>V20+V24</f>
        <v>#DIV/0!</v>
      </c>
      <c r="W25" s="6"/>
      <c r="X25" s="6"/>
      <c r="Y25" s="8"/>
      <c r="Z25" s="8"/>
      <c r="AA25" s="19">
        <f>AA20+AA24</f>
        <v>0</v>
      </c>
      <c r="AB25" s="6"/>
      <c r="AC25" s="6"/>
      <c r="AD25" s="8"/>
      <c r="AE25" s="8"/>
      <c r="AF25" s="19" t="e">
        <f>AF20+AF24</f>
        <v>#VALUE!</v>
      </c>
      <c r="AG25" s="6"/>
      <c r="AH25" s="6"/>
      <c r="AI25" s="8"/>
      <c r="AJ25" s="8"/>
      <c r="AK25" s="19" t="e">
        <f>AK20+AK24</f>
        <v>#DIV/0!</v>
      </c>
      <c r="AL25" s="6"/>
      <c r="AM25" s="6"/>
      <c r="AN25" s="18"/>
      <c r="AO25" s="18"/>
      <c r="AP25" s="19">
        <f>AP20+AP24</f>
        <v>0</v>
      </c>
      <c r="AQ25" s="6"/>
    </row>
  </sheetData>
  <mergeCells count="19">
    <mergeCell ref="T10:X11"/>
    <mergeCell ref="Y10:AC11"/>
    <mergeCell ref="AD10:AH11"/>
    <mergeCell ref="AI10:AM11"/>
    <mergeCell ref="AN10:AQ11"/>
    <mergeCell ref="A10:B11"/>
    <mergeCell ref="Q10:S11"/>
    <mergeCell ref="A1:J1"/>
    <mergeCell ref="K1:O1"/>
    <mergeCell ref="C10:E11"/>
    <mergeCell ref="F10:P11"/>
    <mergeCell ref="A2:J2"/>
    <mergeCell ref="A4:B8"/>
    <mergeCell ref="C4:D8"/>
    <mergeCell ref="E4:J4"/>
    <mergeCell ref="G5:J5"/>
    <mergeCell ref="G6:J6"/>
    <mergeCell ref="G7:J7"/>
    <mergeCell ref="G8:J8"/>
  </mergeCells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25" right="0.25" top="0.75" bottom="0.75" header="0.3" footer="0.3"/>
  <pageSetup paperSize="281" scale="18" orientation="landscape" r:id="rId1"/>
  <ignoredErrors>
    <ignoredError sqref="C13" numberStoredAsText="1"/>
    <ignoredError sqref="V17" evalError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E13:E20 E24:E1048576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20</v>
      </c>
    </row>
    <row r="2" spans="1:1" x14ac:dyDescent="0.25">
      <c r="A2" t="s">
        <v>43</v>
      </c>
    </row>
    <row r="3" spans="1:1" x14ac:dyDescent="0.25">
      <c r="A3" t="s">
        <v>53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Camilo Bautista Beltran</cp:lastModifiedBy>
  <cp:revision/>
  <dcterms:created xsi:type="dcterms:W3CDTF">2021-01-25T18:44:53Z</dcterms:created>
  <dcterms:modified xsi:type="dcterms:W3CDTF">2022-12-09T13:22:56Z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