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NC/"/>
    </mc:Choice>
  </mc:AlternateContent>
  <xr:revisionPtr revIDLastSave="3" documentId="8_{D1A4C175-06DF-4D9E-9F49-D49CA68D8667}" xr6:coauthVersionLast="47" xr6:coauthVersionMax="47" xr10:uidLastSave="{66BE0F72-3DC4-4DB7-B40A-396F49A6EC6B}"/>
  <bookViews>
    <workbookView xWindow="-120" yWindow="-120" windowWidth="29040" windowHeight="15840" xr2:uid="{00000000-000D-0000-FFFF-FFFF00000000}"/>
  </bookViews>
  <sheets>
    <sheet name="PLAN DE GESTION" sheetId="1" r:id="rId1"/>
    <sheet name="Hoja1" sheetId="2" state="hidden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1" l="1"/>
  <c r="AJ17" i="1"/>
  <c r="AE17" i="1"/>
  <c r="Z17" i="1"/>
  <c r="U17" i="1"/>
  <c r="W13" i="1"/>
  <c r="AO13" i="1"/>
  <c r="AQ13" i="1"/>
  <c r="AO15" i="1"/>
  <c r="AQ15" i="1"/>
  <c r="O16" i="1"/>
  <c r="AO16" i="1"/>
  <c r="AQ16" i="1"/>
  <c r="AQ18" i="1"/>
  <c r="AJ13" i="1"/>
  <c r="AL13" i="1"/>
  <c r="AJ15" i="1"/>
  <c r="AL15" i="1"/>
  <c r="AJ16" i="1"/>
  <c r="AL16" i="1"/>
  <c r="AL18" i="1"/>
  <c r="AO20" i="1"/>
  <c r="AQ20" i="1"/>
  <c r="AO19" i="1"/>
  <c r="AQ19" i="1"/>
  <c r="AJ20" i="1"/>
  <c r="AL20" i="1"/>
  <c r="AJ19" i="1"/>
  <c r="AL19" i="1"/>
  <c r="AE20" i="1"/>
  <c r="AE19" i="1"/>
  <c r="AE16" i="1"/>
  <c r="AG16" i="1"/>
  <c r="AE15" i="1"/>
  <c r="AG15" i="1"/>
  <c r="AE13" i="1"/>
  <c r="AG13" i="1"/>
  <c r="AG18" i="1"/>
  <c r="AG20" i="1"/>
  <c r="AG19" i="1"/>
  <c r="Z20" i="1"/>
  <c r="AB20" i="1"/>
  <c r="Z19" i="1"/>
  <c r="AB19" i="1"/>
  <c r="Z16" i="1"/>
  <c r="AB16" i="1"/>
  <c r="Z15" i="1"/>
  <c r="AB15" i="1"/>
  <c r="Z13" i="1"/>
  <c r="AB13" i="1"/>
  <c r="U20" i="1"/>
  <c r="W20" i="1"/>
  <c r="U19" i="1"/>
  <c r="W19" i="1"/>
  <c r="W15" i="1"/>
  <c r="U16" i="1"/>
  <c r="W16" i="1"/>
  <c r="W18" i="1"/>
  <c r="AB18" i="1"/>
  <c r="AL21" i="1"/>
  <c r="AG21" i="1"/>
  <c r="AQ21" i="1"/>
  <c r="AB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<sst xmlns="http://schemas.openxmlformats.org/spreadsheetml/2006/main" count="204" uniqueCount="123">
  <si>
    <t>CONTROL DE CAMBIOS</t>
  </si>
  <si>
    <t>VERSIÓN</t>
  </si>
  <si>
    <t>FECHA</t>
  </si>
  <si>
    <t>DESCRIPCIÓN DE LA MODIFICACIÓN</t>
  </si>
  <si>
    <t>PLAN ESTRATÉGICO INSTITUCIONAL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</si>
  <si>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</si>
  <si>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</si>
  <si>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</si>
  <si>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</si>
  <si>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</si>
  <si>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</si>
  <si>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</si>
  <si>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</si>
  <si>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</si>
  <si>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</si>
  <si>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</si>
  <si>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</si>
  <si>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</si>
  <si>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</si>
  <si>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>MEDIO DE VERIFICACIÓN</t>
  </si>
  <si>
    <t>ANÁLISIS DE RESULTADO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</si>
  <si>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</si>
  <si>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</si>
  <si>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</si>
  <si>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</si>
  <si>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</si>
  <si>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</si>
  <si>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</si>
  <si>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</si>
  <si>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</si>
  <si>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</si>
  <si>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MÉTODO DE VERIFICACIÓN PARA EL SEGUIMIENTO</t>
  </si>
  <si>
    <t>RESULTADO DE LA MEDICIÓN</t>
  </si>
  <si>
    <t>EVALUACIÓN FINAL PLAN DE GESTIÓN</t>
  </si>
  <si>
    <t xml:space="preserve">IV TRIMESTRE </t>
  </si>
  <si>
    <t xml:space="preserve">I TRIMESTRE </t>
  </si>
  <si>
    <t xml:space="preserve">II TRIMESTRE </t>
  </si>
  <si>
    <t xml:space="preserve">III TRIMESTRE </t>
  </si>
  <si>
    <t>DEPENDENCIAS ASOCIADAS</t>
  </si>
  <si>
    <t>Rutinaria</t>
  </si>
  <si>
    <t>Retadora (Mejora)</t>
  </si>
  <si>
    <t>Gestión</t>
  </si>
  <si>
    <t>Sostenibilidad del sistema de gestión</t>
  </si>
  <si>
    <t>Suma</t>
  </si>
  <si>
    <t>Creciente</t>
  </si>
  <si>
    <t>Decreciente</t>
  </si>
  <si>
    <t>Eficacia</t>
  </si>
  <si>
    <t>Eficiencia</t>
  </si>
  <si>
    <t>Efectividad</t>
  </si>
  <si>
    <t>Constante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</si>
  <si>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</si>
  <si>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</si>
  <si>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</si>
  <si>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Implementar estrategias de Gobierno Abierto y transparencia, haciendo uso de herramientas de las TIC para su divulgación, como parte del fortalecimiento de la relación entre la ciudadanía y el gobierno.</t>
  </si>
  <si>
    <t>Realizar acciones enfocadas al fortalecimiento de la gobernabilidad democrática local.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</si>
  <si>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</si>
  <si>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</si>
  <si>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Fortalecer la gestión institucional aumentando las capacidades de la entidad para la planeación, seguimiento y ejecución de sus metas y recursos, y la gestión del talento humano.</t>
  </si>
  <si>
    <t xml:space="preserve">SEGUIMIENTO PLANES DE GESTIÓN </t>
  </si>
  <si>
    <t xml:space="preserve">SEGUIMIENTO PLAN GESTIÓN PROCESOS </t>
  </si>
  <si>
    <t>Total metas procesos (80%)</t>
  </si>
  <si>
    <t>No. Meta</t>
  </si>
  <si>
    <t>RESPONSABLE DE LA META</t>
  </si>
  <si>
    <t>META</t>
  </si>
  <si>
    <t>RESULTADO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</si>
  <si>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5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31 de enero de 2022
</t>
    </r>
    <r>
      <rPr>
        <b/>
        <sz val="11"/>
        <color theme="1"/>
        <rFont val="Calibri Light"/>
        <family val="2"/>
        <scheme val="major"/>
      </rPr>
      <t>Caso HOLA: 222703</t>
    </r>
  </si>
  <si>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GERENCIA DEL TALENTO HUMANO </t>
    </r>
  </si>
  <si>
    <t>VIGENCIA DE LA PLANEACIÓN 2023</t>
  </si>
  <si>
    <t>XX de xx de 2022</t>
  </si>
  <si>
    <t>Proceso de encargo</t>
  </si>
  <si>
    <t>Acto administrativo</t>
  </si>
  <si>
    <t>Dirección de Gestión del Talento Humano</t>
  </si>
  <si>
    <t>N/A</t>
  </si>
  <si>
    <t>No programada</t>
  </si>
  <si>
    <t>% de implementación del Programa</t>
  </si>
  <si>
    <t>(Actividades ejecutadas en el periodo/#de actividades planeadas para el periodo)</t>
  </si>
  <si>
    <t>Actividades ejecutadas del Programa de Salud Mental</t>
  </si>
  <si>
    <t>Evidencias al cumplimiento de actividades (Actas, registros, informes, presentaciones, etc.)</t>
  </si>
  <si>
    <t>Plan-Programa de Salud Mental archivo de gestión documental de la DGTH</t>
  </si>
  <si>
    <t>% de utilización de la herramienta</t>
  </si>
  <si>
    <t>Radicar un (1) estudio técnico de Manual de Funciones en el Departamento Administrativo de Servicio Civil Distrital, para su aprobación y la expedición de un concepto favorable</t>
  </si>
  <si>
    <t>Concepto favorable</t>
  </si>
  <si>
    <t>implementar al 100% el Programa de Salud Mental de la Secretaría Distrital de Gobierno, con el objetivo de buscar el óptimo desarrollo de las personas en su trabajo a través de la promoción de hábitos saludables que fortalezcan la salud mental y mitiguen el riesgo psicosocial. </t>
  </si>
  <si>
    <t>Lograr que el 50% de los Servidores Públicos de la Secretaría  utilicen la herramienta virtual implementada para fortalecer y complementar los procesos de capacitación (inducción y reinducción) en la entidad, utilizando medios tecnológicos y digitales</t>
  </si>
  <si>
    <t>Número de participantes en las actividades de bienestar programadas</t>
  </si>
  <si>
    <t>Evidencias de participación en las actividades (Actas, registros, informes, presentaciones, etc.)</t>
  </si>
  <si>
    <t>Programa de Bienestar -Archivo de Gestión DGTH</t>
  </si>
  <si>
    <t xml:space="preserve">Lograr una cobertura de 80 % en la participación de los servidores en las actividades  del Programa de Bienestar </t>
  </si>
  <si>
    <t>%porcentaje de participación en el programa de bienestar</t>
  </si>
  <si>
    <t>(No de Servidores participantes en las actividades programadas trimestralmente)/(Total de Servidores de la Entidad)*100%</t>
  </si>
  <si>
    <t>Evidencia de participación de los Servidores públicos en las actividades  de Bienestar programadas trimestralmente</t>
  </si>
  <si>
    <t>(No de servidores públicos capacitados a través de la herramienta virtual/ Total de Servidores de la Secretaría)*%</t>
  </si>
  <si>
    <t>No de servidores públicos capacitados a través de la herramienta virtual</t>
  </si>
  <si>
    <t>Registro de capacitación de herramienta virtual</t>
  </si>
  <si>
    <t>Plataforma Moodle Institucional</t>
  </si>
  <si>
    <t>Procesos de encargo Realizados</t>
  </si>
  <si>
    <t>Dirección de Gestión de Talento Humano</t>
  </si>
  <si>
    <t xml:space="preserve">Estudio Técnico </t>
  </si>
  <si>
    <t>No. de Estudios Técnico radicados</t>
  </si>
  <si>
    <t>Estudio Técnico radicado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</si>
  <si>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</si>
  <si>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</si>
  <si>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</si>
  <si>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</si>
  <si>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2022</t>
  </si>
  <si>
    <t>Reporte ambiental Oficina Asesora de Planeación</t>
  </si>
  <si>
    <t>Herramienta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</si>
  <si>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</si>
  <si>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</si>
  <si>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</si>
  <si>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</si>
  <si>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</si>
  <si>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 xml:space="preserve">Listado Maestro de Documentos 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</si>
  <si>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</si>
  <si>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</si>
  <si>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</si>
  <si>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</si>
  <si>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Formato Evidencia de Reunión GDI-GPD-F029 diligenciado y presentación realizada</t>
  </si>
  <si>
    <t>Líder del proceso</t>
  </si>
  <si>
    <t>Aplicación de la meta: dependencias del proceso.
Reporte de la meta: Oficina Asesora de Planeación</t>
  </si>
  <si>
    <t xml:space="preserve">Casos Hola de actualización generados.
Listado Maestro de Documentos
Matiz </t>
  </si>
  <si>
    <t>(No. De procesos de encargo desarrollados/No. procesos de encargos programados)*100</t>
  </si>
  <si>
    <t>Adelantar el 100% de los procesos de encargo en la entidad dependiendo de las vacantes disponibles, a fin de garantizar el correcto funcionamiento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</si>
</sst>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&quot;€&quot;_-;\-* #,##0.00\ &quot;€&quot;_-;_-* &quot;-&quot;??\ &quot;€&quot;_-;_-@_-"/>
    <numFmt numFmtId="165" formatCode="* #,##0.00&quot;    &quot;;\-* #,##0.00&quot;    &quot;;* \-#&quot;    &quot;;@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000000"/>
      <name val="Calibri Light"/>
      <family val="2"/>
    </font>
    <font>
      <sz val="11"/>
      <color rgb="FF0070C0"/>
      <name val="Calibri Light"/>
      <family val="2"/>
    </font>
    <font>
      <sz val="12"/>
      <color rgb="FF000000"/>
      <name val="Calibri Light"/>
      <family val="2"/>
    </font>
    <font>
      <b/>
      <sz val="12"/>
      <color rgb="FF0070C0"/>
      <name val="Calibri Light"/>
      <family val="2"/>
    </font>
    <font>
      <b/>
      <sz val="12"/>
      <color rgb="FF000000"/>
      <name val="Calibri Light"/>
      <family val="2"/>
    </font>
    <font>
      <sz val="14"/>
      <color rgb="FF000000"/>
      <name val="Calibri Light"/>
      <family val="2"/>
    </font>
    <font>
      <b/>
      <sz val="14"/>
      <color rgb="FF000000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7"/>
        <bgColor indexed="21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E699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12" fillId="9" borderId="0" applyNumberFormat="0" applyBorder="0" applyAlignment="0" applyProtection="0"/>
    <xf numFmtId="41" fontId="4" fillId="0" borderId="0" applyFont="0" applyFill="0" applyBorder="0" applyAlignment="0" applyProtection="0"/>
    <xf numFmtId="165" fontId="12" fillId="0" borderId="0" applyFill="0" applyBorder="0" applyAlignment="0" applyProtection="0"/>
    <xf numFmtId="164" fontId="4" fillId="0" borderId="0" applyFont="0" applyFill="0" applyBorder="0" applyAlignment="0" applyProtection="0"/>
    <xf numFmtId="0" fontId="12" fillId="0" borderId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9" fontId="1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/>
    <xf numFmtId="9" fontId="7" fillId="3" borderId="1" xfId="1" applyFont="1" applyFill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9" fontId="7" fillId="3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top" wrapText="1"/>
    </xf>
    <xf numFmtId="9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 vertical="top" wrapText="1"/>
      <protection hidden="1"/>
    </xf>
    <xf numFmtId="1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 applyProtection="1">
      <alignment horizontal="left" vertical="top" wrapText="1"/>
      <protection hidden="1"/>
    </xf>
    <xf numFmtId="9" fontId="3" fillId="0" borderId="1" xfId="0" applyNumberFormat="1" applyFont="1" applyBorder="1" applyAlignment="1">
      <alignment horizontal="left" vertical="top" wrapText="1"/>
    </xf>
    <xf numFmtId="9" fontId="3" fillId="0" borderId="1" xfId="1" applyFont="1" applyBorder="1" applyAlignment="1">
      <alignment horizontal="right" vertical="top" wrapText="1"/>
    </xf>
    <xf numFmtId="0" fontId="3" fillId="0" borderId="13" xfId="0" applyFont="1" applyBorder="1" applyAlignment="1" applyProtection="1">
      <alignment horizontal="left" vertical="top" wrapText="1"/>
      <protection hidden="1"/>
    </xf>
    <xf numFmtId="0" fontId="13" fillId="0" borderId="8" xfId="0" applyFont="1" applyBorder="1" applyAlignment="1">
      <alignment horizontal="left" vertical="top" wrapText="1"/>
    </xf>
    <xf numFmtId="9" fontId="1" fillId="0" borderId="1" xfId="1" applyFont="1" applyBorder="1" applyAlignment="1">
      <alignment horizontal="right" vertical="top" wrapText="1"/>
    </xf>
    <xf numFmtId="0" fontId="14" fillId="0" borderId="1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wrapText="1"/>
    </xf>
    <xf numFmtId="0" fontId="16" fillId="13" borderId="1" xfId="0" applyFont="1" applyFill="1" applyBorder="1" applyAlignment="1">
      <alignment wrapText="1"/>
    </xf>
    <xf numFmtId="0" fontId="17" fillId="13" borderId="1" xfId="0" applyFont="1" applyFill="1" applyBorder="1" applyAlignment="1">
      <alignment wrapText="1"/>
    </xf>
    <xf numFmtId="0" fontId="16" fillId="13" borderId="1" xfId="0" applyFont="1" applyFill="1" applyBorder="1" applyAlignment="1">
      <alignment horizontal="right" wrapText="1"/>
    </xf>
    <xf numFmtId="0" fontId="18" fillId="14" borderId="1" xfId="0" applyFont="1" applyFill="1" applyBorder="1" applyAlignment="1">
      <alignment wrapText="1"/>
    </xf>
    <xf numFmtId="0" fontId="19" fillId="14" borderId="1" xfId="0" applyFont="1" applyFill="1" applyBorder="1" applyAlignment="1">
      <alignment wrapText="1"/>
    </xf>
    <xf numFmtId="0" fontId="18" fillId="14" borderId="1" xfId="0" applyFont="1" applyFill="1" applyBorder="1" applyAlignment="1">
      <alignment horizontal="right" wrapText="1"/>
    </xf>
    <xf numFmtId="9" fontId="19" fillId="14" borderId="1" xfId="0" applyNumberFormat="1" applyFont="1" applyFill="1" applyBorder="1" applyAlignment="1">
      <alignment wrapText="1"/>
    </xf>
    <xf numFmtId="0" fontId="14" fillId="0" borderId="14" xfId="0" applyFont="1" applyBorder="1" applyAlignment="1">
      <alignment vertical="center" wrapText="1"/>
    </xf>
    <xf numFmtId="0" fontId="14" fillId="12" borderId="14" xfId="0" applyFont="1" applyFill="1" applyBorder="1" applyAlignment="1">
      <alignment vertical="center" wrapText="1"/>
    </xf>
    <xf numFmtId="9" fontId="14" fillId="12" borderId="14" xfId="0" applyNumberFormat="1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center" wrapText="1"/>
    </xf>
  </cellXfs>
  <cellStyles count="11">
    <cellStyle name="Amarillo" xfId="2" xr:uid="{00000000-0005-0000-0000-000000000000}"/>
    <cellStyle name="Millares [0] 2" xfId="3" xr:uid="{00000000-0005-0000-0000-000001000000}"/>
    <cellStyle name="Millares 2" xfId="4" xr:uid="{00000000-0005-0000-0000-000002000000}"/>
    <cellStyle name="Moneda 2" xfId="5" xr:uid="{00000000-0005-0000-0000-000003000000}"/>
    <cellStyle name="Normal" xfId="0" builtinId="0"/>
    <cellStyle name="Normal 2" xfId="6" xr:uid="{00000000-0005-0000-0000-000005000000}"/>
    <cellStyle name="Porcentaje" xfId="1" builtinId="5"/>
    <cellStyle name="Porcentaje 2" xfId="7" xr:uid="{00000000-0005-0000-0000-000007000000}"/>
    <cellStyle name="Porcentual 2" xfId="8" xr:uid="{00000000-0005-0000-0000-000008000000}"/>
    <cellStyle name="Rojo" xfId="9" xr:uid="{00000000-0005-0000-0000-000009000000}"/>
    <cellStyle name="Verde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2</xdr:col>
      <xdr:colOff>258164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3"/>
  <sheetViews>
    <sheetView tabSelected="1" zoomScale="80" zoomScaleNormal="80" workbookViewId="0">
      <selection activeCell="A4" sqref="A4:C8"/>
    </sheetView>
  </sheetViews>
  <sheetFormatPr baseColWidth="10" defaultColWidth="10.85546875" defaultRowHeight="15" x14ac:dyDescent="0.25"/>
  <cols>
    <col min="1" max="1" width="7" style="1" customWidth="1"/>
    <col min="2" max="2" width="25.5703125" style="1" customWidth="1"/>
    <col min="3" max="3" width="8" style="1" customWidth="1"/>
    <col min="4" max="4" width="44.28515625" style="1" bestFit="1" customWidth="1"/>
    <col min="5" max="5" width="14.7109375" style="1" customWidth="1"/>
    <col min="6" max="6" width="15.85546875" style="1" customWidth="1"/>
    <col min="7" max="7" width="23.5703125" style="1" customWidth="1"/>
    <col min="8" max="8" width="8.14062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0.855468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70" t="s">
        <v>66</v>
      </c>
      <c r="B1" s="71"/>
      <c r="C1" s="71"/>
      <c r="D1" s="71"/>
      <c r="E1" s="71"/>
      <c r="F1" s="71"/>
      <c r="G1" s="71"/>
      <c r="H1" s="71"/>
      <c r="I1" s="71"/>
      <c r="J1" s="71"/>
      <c r="K1" s="72" t="s">
        <v>65</v>
      </c>
      <c r="L1" s="72"/>
      <c r="M1" s="72"/>
      <c r="N1" s="72"/>
      <c r="O1" s="72"/>
    </row>
    <row r="2" spans="1:44" s="11" customFormat="1" ht="23.45" customHeight="1" x14ac:dyDescent="0.25">
      <c r="A2" s="73" t="s">
        <v>67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44" x14ac:dyDescent="0.25">
      <c r="D3" s="24"/>
    </row>
    <row r="4" spans="1:44" ht="29.1" customHeight="1" x14ac:dyDescent="0.25">
      <c r="A4" s="64" t="s">
        <v>38</v>
      </c>
      <c r="B4" s="65"/>
      <c r="C4" s="66"/>
      <c r="D4" s="75" t="s">
        <v>96</v>
      </c>
      <c r="E4" s="58" t="s">
        <v>0</v>
      </c>
      <c r="F4" s="58"/>
      <c r="G4" s="58"/>
      <c r="H4" s="58"/>
      <c r="I4" s="58"/>
      <c r="J4" s="58"/>
    </row>
    <row r="5" spans="1:44" x14ac:dyDescent="0.25">
      <c r="A5" s="79"/>
      <c r="B5" s="80"/>
      <c r="C5" s="81"/>
      <c r="D5" s="76"/>
      <c r="E5" s="2" t="s">
        <v>1</v>
      </c>
      <c r="F5" s="2" t="s">
        <v>2</v>
      </c>
      <c r="G5" s="59" t="s">
        <v>3</v>
      </c>
      <c r="H5" s="59"/>
      <c r="I5" s="59"/>
      <c r="J5" s="59"/>
    </row>
    <row r="6" spans="1:44" x14ac:dyDescent="0.25">
      <c r="A6" s="79"/>
      <c r="B6" s="80"/>
      <c r="C6" s="81"/>
      <c r="D6" s="76"/>
      <c r="E6" s="28">
        <v>1</v>
      </c>
      <c r="F6" s="28" t="s">
        <v>68</v>
      </c>
      <c r="G6" s="60" t="s">
        <v>21</v>
      </c>
      <c r="H6" s="60"/>
      <c r="I6" s="60"/>
      <c r="J6" s="60"/>
    </row>
    <row r="7" spans="1:44" x14ac:dyDescent="0.25">
      <c r="A7" s="79"/>
      <c r="B7" s="80"/>
      <c r="C7" s="81"/>
      <c r="D7" s="76"/>
      <c r="E7" s="28"/>
      <c r="F7" s="28"/>
      <c r="G7" s="60"/>
      <c r="H7" s="60"/>
      <c r="I7" s="60"/>
      <c r="J7" s="60"/>
    </row>
    <row r="8" spans="1:44" x14ac:dyDescent="0.25">
      <c r="A8" s="67"/>
      <c r="B8" s="68"/>
      <c r="C8" s="69"/>
      <c r="D8" s="77"/>
      <c r="E8" s="28"/>
      <c r="F8" s="28"/>
      <c r="G8" s="60"/>
      <c r="H8" s="60"/>
      <c r="I8" s="60"/>
      <c r="J8" s="60"/>
    </row>
    <row r="10" spans="1:44" s="11" customFormat="1" ht="22.5" customHeight="1" x14ac:dyDescent="0.25">
      <c r="A10" s="58" t="s">
        <v>4</v>
      </c>
      <c r="B10" s="58"/>
      <c r="C10" s="64" t="s">
        <v>63</v>
      </c>
      <c r="D10" s="65"/>
      <c r="E10" s="66"/>
      <c r="F10" s="78" t="s">
        <v>5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64" t="s">
        <v>64</v>
      </c>
      <c r="R10" s="65"/>
      <c r="S10" s="65"/>
      <c r="T10" s="66"/>
      <c r="U10" s="57" t="s">
        <v>58</v>
      </c>
      <c r="V10" s="57"/>
      <c r="W10" s="57"/>
      <c r="X10" s="57"/>
      <c r="Y10" s="57"/>
      <c r="Z10" s="61" t="s">
        <v>58</v>
      </c>
      <c r="AA10" s="61"/>
      <c r="AB10" s="61"/>
      <c r="AC10" s="61"/>
      <c r="AD10" s="61"/>
      <c r="AE10" s="62" t="s">
        <v>58</v>
      </c>
      <c r="AF10" s="62"/>
      <c r="AG10" s="62"/>
      <c r="AH10" s="62"/>
      <c r="AI10" s="62"/>
      <c r="AJ10" s="63" t="s">
        <v>58</v>
      </c>
      <c r="AK10" s="63"/>
      <c r="AL10" s="63"/>
      <c r="AM10" s="63"/>
      <c r="AN10" s="63"/>
      <c r="AO10" s="54" t="s">
        <v>59</v>
      </c>
      <c r="AP10" s="55"/>
      <c r="AQ10" s="55"/>
      <c r="AR10" s="56"/>
    </row>
    <row r="11" spans="1:44" ht="14.45" customHeight="1" x14ac:dyDescent="0.25">
      <c r="A11" s="58"/>
      <c r="B11" s="58"/>
      <c r="C11" s="67"/>
      <c r="D11" s="68"/>
      <c r="E11" s="69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67"/>
      <c r="R11" s="68"/>
      <c r="S11" s="68"/>
      <c r="T11" s="69"/>
      <c r="U11" s="57" t="s">
        <v>35</v>
      </c>
      <c r="V11" s="57"/>
      <c r="W11" s="57"/>
      <c r="X11" s="57"/>
      <c r="Y11" s="57"/>
      <c r="Z11" s="61" t="s">
        <v>36</v>
      </c>
      <c r="AA11" s="61"/>
      <c r="AB11" s="61"/>
      <c r="AC11" s="61"/>
      <c r="AD11" s="61"/>
      <c r="AE11" s="62" t="s">
        <v>37</v>
      </c>
      <c r="AF11" s="62"/>
      <c r="AG11" s="62"/>
      <c r="AH11" s="62"/>
      <c r="AI11" s="62"/>
      <c r="AJ11" s="63" t="s">
        <v>34</v>
      </c>
      <c r="AK11" s="63"/>
      <c r="AL11" s="63"/>
      <c r="AM11" s="63"/>
      <c r="AN11" s="63"/>
      <c r="AO11" s="54" t="s">
        <v>33</v>
      </c>
      <c r="AP11" s="55"/>
      <c r="AQ11" s="55"/>
      <c r="AR11" s="56"/>
    </row>
    <row r="12" spans="1:44" ht="60" x14ac:dyDescent="0.25">
      <c r="A12" s="3" t="s">
        <v>22</v>
      </c>
      <c r="B12" s="3" t="s">
        <v>6</v>
      </c>
      <c r="C12" s="3" t="s">
        <v>61</v>
      </c>
      <c r="D12" s="3" t="s">
        <v>26</v>
      </c>
      <c r="E12" s="3" t="s">
        <v>7</v>
      </c>
      <c r="F12" s="23" t="s">
        <v>8</v>
      </c>
      <c r="G12" s="23" t="s">
        <v>27</v>
      </c>
      <c r="H12" s="23" t="s">
        <v>28</v>
      </c>
      <c r="I12" s="23" t="s">
        <v>29</v>
      </c>
      <c r="J12" s="23" t="s">
        <v>9</v>
      </c>
      <c r="K12" s="23" t="s">
        <v>10</v>
      </c>
      <c r="L12" s="23" t="s">
        <v>11</v>
      </c>
      <c r="M12" s="23" t="s">
        <v>12</v>
      </c>
      <c r="N12" s="23" t="s">
        <v>13</v>
      </c>
      <c r="O12" s="23" t="s">
        <v>30</v>
      </c>
      <c r="P12" s="23" t="s">
        <v>14</v>
      </c>
      <c r="Q12" s="3" t="s">
        <v>23</v>
      </c>
      <c r="R12" s="3" t="s">
        <v>15</v>
      </c>
      <c r="S12" s="3" t="s">
        <v>62</v>
      </c>
      <c r="T12" s="3" t="s">
        <v>31</v>
      </c>
      <c r="U12" s="4" t="s">
        <v>16</v>
      </c>
      <c r="V12" s="4" t="s">
        <v>17</v>
      </c>
      <c r="W12" s="4" t="s">
        <v>32</v>
      </c>
      <c r="X12" s="4" t="s">
        <v>18</v>
      </c>
      <c r="Y12" s="4" t="s">
        <v>19</v>
      </c>
      <c r="Z12" s="5" t="s">
        <v>16</v>
      </c>
      <c r="AA12" s="5" t="s">
        <v>17</v>
      </c>
      <c r="AB12" s="5" t="s">
        <v>32</v>
      </c>
      <c r="AC12" s="5" t="s">
        <v>18</v>
      </c>
      <c r="AD12" s="5" t="s">
        <v>19</v>
      </c>
      <c r="AE12" s="6" t="s">
        <v>16</v>
      </c>
      <c r="AF12" s="6" t="s">
        <v>17</v>
      </c>
      <c r="AG12" s="6" t="s">
        <v>32</v>
      </c>
      <c r="AH12" s="6" t="s">
        <v>18</v>
      </c>
      <c r="AI12" s="6" t="s">
        <v>19</v>
      </c>
      <c r="AJ12" s="7" t="s">
        <v>16</v>
      </c>
      <c r="AK12" s="7" t="s">
        <v>17</v>
      </c>
      <c r="AL12" s="7" t="s">
        <v>32</v>
      </c>
      <c r="AM12" s="7" t="s">
        <v>18</v>
      </c>
      <c r="AN12" s="7" t="s">
        <v>19</v>
      </c>
      <c r="AO12" s="8" t="s">
        <v>16</v>
      </c>
      <c r="AP12" s="8" t="s">
        <v>17</v>
      </c>
      <c r="AQ12" s="8" t="s">
        <v>32</v>
      </c>
      <c r="AR12" s="8" t="s">
        <v>20</v>
      </c>
    </row>
    <row r="13" spans="1:44" s="13" customFormat="1" ht="105" x14ac:dyDescent="0.25">
      <c r="A13" s="10">
        <v>7</v>
      </c>
      <c r="B13" s="10" t="s">
        <v>57</v>
      </c>
      <c r="C13" s="28">
        <v>1</v>
      </c>
      <c r="D13" s="37" t="s">
        <v>122</v>
      </c>
      <c r="E13" s="9" t="s">
        <v>41</v>
      </c>
      <c r="F13" s="10" t="s">
        <v>69</v>
      </c>
      <c r="G13" s="10" t="s">
        <v>121</v>
      </c>
      <c r="H13" s="34" t="s">
        <v>72</v>
      </c>
      <c r="I13" s="9" t="s">
        <v>49</v>
      </c>
      <c r="J13" s="10" t="s">
        <v>95</v>
      </c>
      <c r="K13" s="35">
        <v>1</v>
      </c>
      <c r="L13" s="35">
        <v>1</v>
      </c>
      <c r="M13" s="35">
        <v>1</v>
      </c>
      <c r="N13" s="35">
        <v>1</v>
      </c>
      <c r="O13" s="38">
        <v>1</v>
      </c>
      <c r="P13" s="9" t="s">
        <v>46</v>
      </c>
      <c r="Q13" s="10" t="s">
        <v>70</v>
      </c>
      <c r="R13" s="10" t="s">
        <v>70</v>
      </c>
      <c r="S13" s="10" t="s">
        <v>71</v>
      </c>
      <c r="T13" s="10" t="s">
        <v>70</v>
      </c>
      <c r="U13" s="38">
        <v>1</v>
      </c>
      <c r="V13" s="20"/>
      <c r="W13" s="30">
        <f>IF(V13/U13&gt;100%,100%,V13/U13)</f>
        <v>0</v>
      </c>
      <c r="X13" s="9"/>
      <c r="Y13" s="9"/>
      <c r="Z13" s="38">
        <f>L13</f>
        <v>1</v>
      </c>
      <c r="AA13" s="20"/>
      <c r="AB13" s="30">
        <f>IF(AA13/Z13&gt;100%,100%,AA13/Z13)</f>
        <v>0</v>
      </c>
      <c r="AC13" s="9"/>
      <c r="AD13" s="9"/>
      <c r="AE13" s="38">
        <f>M13</f>
        <v>1</v>
      </c>
      <c r="AF13" s="20"/>
      <c r="AG13" s="30">
        <f>IF(AF13/AE13&gt;100%,100%,AF13/AE13)</f>
        <v>0</v>
      </c>
      <c r="AH13" s="9"/>
      <c r="AI13" s="9"/>
      <c r="AJ13" s="38">
        <f>N13</f>
        <v>1</v>
      </c>
      <c r="AK13" s="20"/>
      <c r="AL13" s="30">
        <f>IF(AK13/AJ13&gt;100%,100%,AK13/AJ13)</f>
        <v>0</v>
      </c>
      <c r="AM13" s="9"/>
      <c r="AN13" s="9"/>
      <c r="AO13" s="29">
        <f>O13</f>
        <v>1</v>
      </c>
      <c r="AP13" s="20"/>
      <c r="AQ13" s="30">
        <f>IF(AP13/AO13&gt;100%,100%,AP13/AO13)</f>
        <v>0</v>
      </c>
      <c r="AR13" s="9"/>
    </row>
    <row r="14" spans="1:44" s="13" customFormat="1" ht="138" customHeight="1" x14ac:dyDescent="0.25">
      <c r="A14" s="10">
        <v>7</v>
      </c>
      <c r="B14" s="10" t="s">
        <v>57</v>
      </c>
      <c r="C14" s="28">
        <v>2</v>
      </c>
      <c r="D14" s="37" t="s">
        <v>82</v>
      </c>
      <c r="E14" s="10" t="s">
        <v>41</v>
      </c>
      <c r="F14" s="31" t="s">
        <v>74</v>
      </c>
      <c r="G14" s="33" t="s">
        <v>75</v>
      </c>
      <c r="H14" s="34" t="s">
        <v>72</v>
      </c>
      <c r="I14" s="10" t="s">
        <v>43</v>
      </c>
      <c r="J14" s="33" t="s">
        <v>76</v>
      </c>
      <c r="K14" s="35">
        <v>0.25</v>
      </c>
      <c r="L14" s="35">
        <v>0.25</v>
      </c>
      <c r="M14" s="35">
        <v>0.25</v>
      </c>
      <c r="N14" s="35">
        <v>0.25</v>
      </c>
      <c r="O14" s="35">
        <v>1</v>
      </c>
      <c r="P14" s="10" t="s">
        <v>46</v>
      </c>
      <c r="Q14" s="33" t="s">
        <v>77</v>
      </c>
      <c r="R14" s="33" t="s">
        <v>77</v>
      </c>
      <c r="S14" s="33" t="s">
        <v>71</v>
      </c>
      <c r="T14" s="36" t="s">
        <v>78</v>
      </c>
      <c r="U14" s="38">
        <v>0.25</v>
      </c>
      <c r="V14" s="20"/>
      <c r="W14" s="30"/>
      <c r="X14" s="9"/>
      <c r="Y14" s="9"/>
      <c r="Z14" s="38">
        <v>0.25</v>
      </c>
      <c r="AA14" s="20"/>
      <c r="AB14" s="30"/>
      <c r="AC14" s="9"/>
      <c r="AD14" s="9"/>
      <c r="AE14" s="38">
        <v>0.25</v>
      </c>
      <c r="AF14" s="20"/>
      <c r="AG14" s="30"/>
      <c r="AH14" s="9"/>
      <c r="AI14" s="9"/>
      <c r="AJ14" s="38">
        <v>0.25</v>
      </c>
      <c r="AK14" s="20"/>
      <c r="AL14" s="30"/>
      <c r="AM14" s="9"/>
      <c r="AN14" s="9"/>
      <c r="AO14" s="29"/>
      <c r="AP14" s="20"/>
      <c r="AQ14" s="30"/>
      <c r="AR14" s="9"/>
    </row>
    <row r="15" spans="1:44" s="13" customFormat="1" ht="126.75" customHeight="1" x14ac:dyDescent="0.25">
      <c r="A15" s="10">
        <v>7</v>
      </c>
      <c r="B15" s="10" t="s">
        <v>57</v>
      </c>
      <c r="C15" s="28">
        <v>3</v>
      </c>
      <c r="D15" s="37" t="s">
        <v>83</v>
      </c>
      <c r="E15" s="9" t="s">
        <v>40</v>
      </c>
      <c r="F15" s="9" t="s">
        <v>79</v>
      </c>
      <c r="G15" s="9" t="s">
        <v>91</v>
      </c>
      <c r="H15" s="9" t="s">
        <v>72</v>
      </c>
      <c r="I15" s="9" t="s">
        <v>49</v>
      </c>
      <c r="J15" s="9" t="s">
        <v>92</v>
      </c>
      <c r="K15" s="35">
        <v>0.5</v>
      </c>
      <c r="L15" s="35">
        <v>0.5</v>
      </c>
      <c r="M15" s="35">
        <v>0.5</v>
      </c>
      <c r="N15" s="35">
        <v>0.5</v>
      </c>
      <c r="O15" s="38">
        <v>0.5</v>
      </c>
      <c r="P15" s="10" t="s">
        <v>46</v>
      </c>
      <c r="Q15" s="9" t="s">
        <v>93</v>
      </c>
      <c r="R15" s="9" t="s">
        <v>94</v>
      </c>
      <c r="S15" s="33" t="s">
        <v>71</v>
      </c>
      <c r="T15" s="9" t="s">
        <v>94</v>
      </c>
      <c r="U15" s="38">
        <v>0.5</v>
      </c>
      <c r="V15" s="20"/>
      <c r="W15" s="30">
        <f t="shared" ref="W15:W21" si="0">IF(V15/U15&gt;100%,100%,V15/U15)</f>
        <v>0</v>
      </c>
      <c r="X15" s="9"/>
      <c r="Y15" s="9"/>
      <c r="Z15" s="38">
        <f t="shared" ref="Z15:Z20" si="1">L15</f>
        <v>0.5</v>
      </c>
      <c r="AA15" s="20"/>
      <c r="AB15" s="30">
        <f t="shared" ref="AB15:AB20" si="2">IF(AA15/Z15&gt;100%,100%,AA15/Z15)</f>
        <v>0</v>
      </c>
      <c r="AC15" s="9"/>
      <c r="AD15" s="9"/>
      <c r="AE15" s="38">
        <f t="shared" ref="AE15:AE20" si="3">M15</f>
        <v>0.5</v>
      </c>
      <c r="AF15" s="20"/>
      <c r="AG15" s="30">
        <f t="shared" ref="AG15:AG16" si="4">IF(AF15/AE15&gt;100%,100%,AF15/AE15)</f>
        <v>0</v>
      </c>
      <c r="AH15" s="9"/>
      <c r="AI15" s="9"/>
      <c r="AJ15" s="38">
        <f t="shared" ref="AJ15:AJ20" si="5">N15</f>
        <v>0.5</v>
      </c>
      <c r="AK15" s="20"/>
      <c r="AL15" s="30">
        <f t="shared" ref="AL15:AL16" si="6">IF(AK15/AJ15&gt;100%,100%,AK15/AJ15)</f>
        <v>0</v>
      </c>
      <c r="AM15" s="9"/>
      <c r="AN15" s="9"/>
      <c r="AO15" s="29">
        <f t="shared" ref="AO15:AO20" si="7">O15</f>
        <v>0.5</v>
      </c>
      <c r="AP15" s="20"/>
      <c r="AQ15" s="30">
        <f t="shared" ref="AQ15:AQ20" si="8">IF(AP15/AO15&gt;100%,100%,AP15/AO15)</f>
        <v>0</v>
      </c>
      <c r="AR15" s="9"/>
    </row>
    <row r="16" spans="1:44" s="13" customFormat="1" ht="149.25" customHeight="1" x14ac:dyDescent="0.25">
      <c r="A16" s="10">
        <v>7</v>
      </c>
      <c r="B16" s="10" t="s">
        <v>57</v>
      </c>
      <c r="C16" s="28">
        <v>4</v>
      </c>
      <c r="D16" s="37" t="s">
        <v>80</v>
      </c>
      <c r="E16" s="9" t="s">
        <v>41</v>
      </c>
      <c r="F16" s="9" t="s">
        <v>97</v>
      </c>
      <c r="G16" s="9" t="s">
        <v>98</v>
      </c>
      <c r="H16" s="12" t="s">
        <v>72</v>
      </c>
      <c r="I16" s="9" t="s">
        <v>43</v>
      </c>
      <c r="J16" s="9" t="s">
        <v>99</v>
      </c>
      <c r="K16" s="9">
        <v>1</v>
      </c>
      <c r="L16" s="32" t="s">
        <v>73</v>
      </c>
      <c r="M16" s="32" t="s">
        <v>73</v>
      </c>
      <c r="N16" s="32" t="s">
        <v>73</v>
      </c>
      <c r="O16" s="29">
        <f t="shared" ref="O16" si="9">SUM(K16:N16)</f>
        <v>1</v>
      </c>
      <c r="P16" s="9" t="s">
        <v>46</v>
      </c>
      <c r="Q16" s="9" t="s">
        <v>81</v>
      </c>
      <c r="R16" s="9" t="s">
        <v>81</v>
      </c>
      <c r="S16" s="10" t="s">
        <v>71</v>
      </c>
      <c r="T16" s="9" t="s">
        <v>81</v>
      </c>
      <c r="U16" s="29">
        <f t="shared" ref="U16:U20" si="10">K16</f>
        <v>1</v>
      </c>
      <c r="V16" s="20"/>
      <c r="W16" s="30">
        <f t="shared" si="0"/>
        <v>0</v>
      </c>
      <c r="X16" s="9"/>
      <c r="Y16" s="9"/>
      <c r="Z16" s="29" t="str">
        <f t="shared" si="1"/>
        <v>No programada</v>
      </c>
      <c r="AA16" s="20"/>
      <c r="AB16" s="30" t="e">
        <f t="shared" si="2"/>
        <v>#VALUE!</v>
      </c>
      <c r="AC16" s="9"/>
      <c r="AD16" s="9"/>
      <c r="AE16" s="29" t="str">
        <f t="shared" si="3"/>
        <v>No programada</v>
      </c>
      <c r="AF16" s="20"/>
      <c r="AG16" s="30" t="e">
        <f t="shared" si="4"/>
        <v>#VALUE!</v>
      </c>
      <c r="AH16" s="9"/>
      <c r="AI16" s="9"/>
      <c r="AJ16" s="29" t="str">
        <f t="shared" si="5"/>
        <v>No programada</v>
      </c>
      <c r="AK16" s="20"/>
      <c r="AL16" s="30" t="e">
        <f t="shared" si="6"/>
        <v>#VALUE!</v>
      </c>
      <c r="AM16" s="9"/>
      <c r="AN16" s="9"/>
      <c r="AO16" s="29">
        <f t="shared" si="7"/>
        <v>1</v>
      </c>
      <c r="AP16" s="20"/>
      <c r="AQ16" s="30">
        <f t="shared" si="8"/>
        <v>0</v>
      </c>
      <c r="AR16" s="9"/>
    </row>
    <row r="17" spans="1:44" s="13" customFormat="1" ht="149.25" customHeight="1" x14ac:dyDescent="0.25">
      <c r="A17" s="10">
        <v>7</v>
      </c>
      <c r="B17" s="10" t="s">
        <v>57</v>
      </c>
      <c r="C17" s="28">
        <v>5</v>
      </c>
      <c r="D17" s="37" t="s">
        <v>87</v>
      </c>
      <c r="E17" s="9" t="s">
        <v>40</v>
      </c>
      <c r="F17" s="9" t="s">
        <v>88</v>
      </c>
      <c r="G17" s="9" t="s">
        <v>89</v>
      </c>
      <c r="H17" s="12" t="s">
        <v>72</v>
      </c>
      <c r="I17" s="9" t="s">
        <v>49</v>
      </c>
      <c r="J17" s="9" t="s">
        <v>84</v>
      </c>
      <c r="K17" s="82">
        <v>0.8</v>
      </c>
      <c r="L17" s="82">
        <v>0.8</v>
      </c>
      <c r="M17" s="82">
        <v>0.8</v>
      </c>
      <c r="N17" s="82">
        <v>0.8</v>
      </c>
      <c r="O17" s="38">
        <v>0.8</v>
      </c>
      <c r="P17" s="9" t="s">
        <v>46</v>
      </c>
      <c r="Q17" s="9" t="s">
        <v>90</v>
      </c>
      <c r="R17" s="33" t="s">
        <v>85</v>
      </c>
      <c r="S17" s="33" t="s">
        <v>71</v>
      </c>
      <c r="T17" s="9" t="s">
        <v>86</v>
      </c>
      <c r="U17" s="38">
        <f>K17</f>
        <v>0.8</v>
      </c>
      <c r="V17" s="20"/>
      <c r="W17" s="30"/>
      <c r="X17" s="9"/>
      <c r="Y17" s="9"/>
      <c r="Z17" s="38">
        <f>L17</f>
        <v>0.8</v>
      </c>
      <c r="AA17" s="20"/>
      <c r="AB17" s="30"/>
      <c r="AC17" s="9"/>
      <c r="AD17" s="9"/>
      <c r="AE17" s="38">
        <f>M17</f>
        <v>0.8</v>
      </c>
      <c r="AF17" s="20"/>
      <c r="AG17" s="30"/>
      <c r="AH17" s="9"/>
      <c r="AI17" s="9"/>
      <c r="AJ17" s="38">
        <f>N17</f>
        <v>0.8</v>
      </c>
      <c r="AK17" s="20"/>
      <c r="AL17" s="30"/>
      <c r="AM17" s="9"/>
      <c r="AN17" s="9"/>
      <c r="AO17" s="29"/>
      <c r="AP17" s="20"/>
      <c r="AQ17" s="30"/>
      <c r="AR17" s="9"/>
    </row>
    <row r="18" spans="1:44" s="15" customFormat="1" ht="15.75" x14ac:dyDescent="0.25">
      <c r="A18" s="17"/>
      <c r="B18" s="17"/>
      <c r="C18" s="17"/>
      <c r="D18" s="18" t="s">
        <v>60</v>
      </c>
      <c r="E18" s="17"/>
      <c r="F18" s="17"/>
      <c r="G18" s="17"/>
      <c r="H18" s="17"/>
      <c r="I18" s="17"/>
      <c r="J18" s="17"/>
      <c r="K18" s="19"/>
      <c r="L18" s="19"/>
      <c r="M18" s="19"/>
      <c r="N18" s="19"/>
      <c r="O18" s="19"/>
      <c r="P18" s="17"/>
      <c r="Q18" s="17"/>
      <c r="R18" s="17"/>
      <c r="S18" s="17"/>
      <c r="T18" s="17"/>
      <c r="U18" s="19"/>
      <c r="V18" s="19"/>
      <c r="W18" s="19">
        <f>AVERAGE(W13:W16)*80%</f>
        <v>0</v>
      </c>
      <c r="X18" s="17"/>
      <c r="Y18" s="17"/>
      <c r="Z18" s="19"/>
      <c r="AA18" s="19"/>
      <c r="AB18" s="19" t="e">
        <f>AVERAGE(AB13:AB16)*80%</f>
        <v>#VALUE!</v>
      </c>
      <c r="AC18" s="17"/>
      <c r="AD18" s="17"/>
      <c r="AE18" s="19"/>
      <c r="AF18" s="19"/>
      <c r="AG18" s="19" t="e">
        <f>AVERAGE(AG13:AG16)*80%</f>
        <v>#VALUE!</v>
      </c>
      <c r="AH18" s="17"/>
      <c r="AI18" s="17"/>
      <c r="AJ18" s="19"/>
      <c r="AK18" s="19"/>
      <c r="AL18" s="19" t="e">
        <f>AVERAGE(AL13:AL16)*80%</f>
        <v>#VALUE!</v>
      </c>
      <c r="AM18" s="17"/>
      <c r="AN18" s="17"/>
      <c r="AO18" s="21"/>
      <c r="AP18" s="21"/>
      <c r="AQ18" s="19">
        <f>AVERAGE(AQ13:AQ16)*80%</f>
        <v>0</v>
      </c>
      <c r="AR18" s="17"/>
    </row>
    <row r="19" spans="1:44" ht="108.75" customHeight="1" x14ac:dyDescent="0.25">
      <c r="A19" s="51">
        <v>7</v>
      </c>
      <c r="B19" s="51" t="s">
        <v>57</v>
      </c>
      <c r="C19" s="83" t="s">
        <v>100</v>
      </c>
      <c r="D19" s="51" t="s">
        <v>101</v>
      </c>
      <c r="E19" s="51" t="s">
        <v>42</v>
      </c>
      <c r="F19" s="51" t="s">
        <v>102</v>
      </c>
      <c r="G19" s="51" t="s">
        <v>103</v>
      </c>
      <c r="H19" s="51" t="s">
        <v>104</v>
      </c>
      <c r="I19" s="52" t="s">
        <v>49</v>
      </c>
      <c r="J19" s="51" t="s">
        <v>102</v>
      </c>
      <c r="K19" s="52" t="s">
        <v>73</v>
      </c>
      <c r="L19" s="53">
        <v>0.8</v>
      </c>
      <c r="M19" s="52" t="s">
        <v>73</v>
      </c>
      <c r="N19" s="53">
        <v>0.8</v>
      </c>
      <c r="O19" s="53">
        <v>0.8</v>
      </c>
      <c r="P19" s="51" t="s">
        <v>46</v>
      </c>
      <c r="Q19" s="51" t="s">
        <v>105</v>
      </c>
      <c r="R19" s="51" t="s">
        <v>106</v>
      </c>
      <c r="S19" s="39" t="s">
        <v>119</v>
      </c>
      <c r="T19" s="14"/>
      <c r="U19" s="29" t="str">
        <f t="shared" si="10"/>
        <v>No programada</v>
      </c>
      <c r="V19" s="14"/>
      <c r="W19" s="30" t="e">
        <f t="shared" si="0"/>
        <v>#VALUE!</v>
      </c>
      <c r="X19" s="14"/>
      <c r="Y19" s="14"/>
      <c r="Z19" s="29">
        <f t="shared" si="1"/>
        <v>0.8</v>
      </c>
      <c r="AA19" s="14"/>
      <c r="AB19" s="30">
        <f t="shared" si="2"/>
        <v>0</v>
      </c>
      <c r="AC19" s="14"/>
      <c r="AD19" s="14"/>
      <c r="AE19" s="29" t="str">
        <f t="shared" si="3"/>
        <v>No programada</v>
      </c>
      <c r="AF19" s="14"/>
      <c r="AG19" s="30" t="e">
        <f t="shared" ref="AG19:AG20" si="11">IF(AF19/AE19&gt;100%,100%,AF19/AE19)</f>
        <v>#VALUE!</v>
      </c>
      <c r="AH19" s="14"/>
      <c r="AI19" s="14"/>
      <c r="AJ19" s="29">
        <f t="shared" si="5"/>
        <v>0.8</v>
      </c>
      <c r="AK19" s="14"/>
      <c r="AL19" s="30">
        <f t="shared" ref="AL19:AL20" si="12">IF(AK19/AJ19&gt;100%,100%,AK19/AJ19)</f>
        <v>0</v>
      </c>
      <c r="AM19" s="14"/>
      <c r="AN19" s="14"/>
      <c r="AO19" s="29">
        <f t="shared" si="7"/>
        <v>0.8</v>
      </c>
      <c r="AP19" s="22"/>
      <c r="AQ19" s="30">
        <f t="shared" si="8"/>
        <v>0</v>
      </c>
      <c r="AR19" s="14"/>
    </row>
    <row r="20" spans="1:44" ht="109.5" customHeight="1" x14ac:dyDescent="0.25">
      <c r="A20" s="51">
        <v>7</v>
      </c>
      <c r="B20" s="51" t="s">
        <v>57</v>
      </c>
      <c r="C20" s="83" t="s">
        <v>107</v>
      </c>
      <c r="D20" s="51" t="s">
        <v>108</v>
      </c>
      <c r="E20" s="51" t="s">
        <v>42</v>
      </c>
      <c r="F20" s="51" t="s">
        <v>109</v>
      </c>
      <c r="G20" s="51" t="s">
        <v>110</v>
      </c>
      <c r="H20" s="51" t="s">
        <v>111</v>
      </c>
      <c r="I20" s="52" t="s">
        <v>43</v>
      </c>
      <c r="J20" s="51" t="s">
        <v>109</v>
      </c>
      <c r="K20" s="53">
        <v>0.25</v>
      </c>
      <c r="L20" s="53">
        <v>0.25</v>
      </c>
      <c r="M20" s="53">
        <v>0.25</v>
      </c>
      <c r="N20" s="53">
        <v>1</v>
      </c>
      <c r="O20" s="53">
        <v>1</v>
      </c>
      <c r="P20" s="51" t="s">
        <v>46</v>
      </c>
      <c r="Q20" s="51" t="s">
        <v>112</v>
      </c>
      <c r="R20" s="39" t="s">
        <v>120</v>
      </c>
      <c r="S20" s="39" t="s">
        <v>119</v>
      </c>
      <c r="T20" s="14"/>
      <c r="U20" s="29">
        <f t="shared" si="10"/>
        <v>0.25</v>
      </c>
      <c r="V20" s="14"/>
      <c r="W20" s="30">
        <f t="shared" si="0"/>
        <v>0</v>
      </c>
      <c r="X20" s="14"/>
      <c r="Y20" s="14"/>
      <c r="Z20" s="29">
        <f t="shared" si="1"/>
        <v>0.25</v>
      </c>
      <c r="AA20" s="14"/>
      <c r="AB20" s="30">
        <f t="shared" si="2"/>
        <v>0</v>
      </c>
      <c r="AC20" s="14"/>
      <c r="AD20" s="14"/>
      <c r="AE20" s="29">
        <f t="shared" si="3"/>
        <v>0.25</v>
      </c>
      <c r="AF20" s="14"/>
      <c r="AG20" s="30">
        <f t="shared" si="11"/>
        <v>0</v>
      </c>
      <c r="AH20" s="14"/>
      <c r="AI20" s="14"/>
      <c r="AJ20" s="29">
        <f t="shared" si="5"/>
        <v>1</v>
      </c>
      <c r="AK20" s="14"/>
      <c r="AL20" s="30">
        <f t="shared" si="12"/>
        <v>0</v>
      </c>
      <c r="AM20" s="14"/>
      <c r="AN20" s="14"/>
      <c r="AO20" s="29">
        <f t="shared" si="7"/>
        <v>1</v>
      </c>
      <c r="AP20" s="22"/>
      <c r="AQ20" s="30">
        <f t="shared" si="8"/>
        <v>0</v>
      </c>
      <c r="AR20" s="14"/>
    </row>
    <row r="21" spans="1:44" s="16" customFormat="1" ht="120" x14ac:dyDescent="0.3">
      <c r="A21" s="40">
        <v>7</v>
      </c>
      <c r="B21" s="41" t="s">
        <v>57</v>
      </c>
      <c r="C21" s="40" t="s">
        <v>113</v>
      </c>
      <c r="D21" s="41" t="s">
        <v>114</v>
      </c>
      <c r="E21" s="41" t="s">
        <v>42</v>
      </c>
      <c r="F21" s="41" t="s">
        <v>115</v>
      </c>
      <c r="G21" s="41" t="s">
        <v>116</v>
      </c>
      <c r="H21" s="40" t="s">
        <v>72</v>
      </c>
      <c r="I21" s="42" t="s">
        <v>43</v>
      </c>
      <c r="J21" s="41" t="s">
        <v>115</v>
      </c>
      <c r="K21" s="42">
        <v>0</v>
      </c>
      <c r="L21" s="42">
        <v>1</v>
      </c>
      <c r="M21" s="42">
        <v>1</v>
      </c>
      <c r="N21" s="42">
        <v>0</v>
      </c>
      <c r="O21" s="42">
        <v>2</v>
      </c>
      <c r="P21" s="41" t="s">
        <v>46</v>
      </c>
      <c r="Q21" s="41" t="s">
        <v>117</v>
      </c>
      <c r="R21" s="41" t="s">
        <v>117</v>
      </c>
      <c r="S21" s="41" t="s">
        <v>118</v>
      </c>
      <c r="T21" s="14"/>
      <c r="U21" s="29">
        <v>0</v>
      </c>
      <c r="V21" s="14"/>
      <c r="W21" s="30" t="e">
        <f t="shared" si="0"/>
        <v>#DIV/0!</v>
      </c>
      <c r="X21" s="14"/>
      <c r="Y21" s="14"/>
      <c r="Z21" s="29">
        <v>1</v>
      </c>
      <c r="AA21" s="14"/>
      <c r="AB21" s="30" t="e">
        <f>AB18+#REF!</f>
        <v>#VALUE!</v>
      </c>
      <c r="AC21" s="14"/>
      <c r="AD21" s="14"/>
      <c r="AE21" s="29">
        <v>1</v>
      </c>
      <c r="AF21" s="14"/>
      <c r="AG21" s="30" t="e">
        <f>AG18+#REF!</f>
        <v>#VALUE!</v>
      </c>
      <c r="AH21" s="14"/>
      <c r="AI21" s="14"/>
      <c r="AJ21" s="29">
        <v>0</v>
      </c>
      <c r="AK21" s="14"/>
      <c r="AL21" s="30" t="e">
        <f>AL18+#REF!</f>
        <v>#VALUE!</v>
      </c>
      <c r="AM21" s="14"/>
      <c r="AN21" s="14"/>
      <c r="AO21" s="29"/>
      <c r="AP21" s="22"/>
      <c r="AQ21" s="30" t="e">
        <f>AQ18+#REF!</f>
        <v>#REF!</v>
      </c>
      <c r="AR21" s="14"/>
    </row>
    <row r="22" spans="1:44" ht="15.75" x14ac:dyDescent="0.25">
      <c r="A22" s="43"/>
      <c r="B22" s="43"/>
      <c r="C22" s="43"/>
      <c r="D22" s="44" t="s">
        <v>24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3"/>
      <c r="R22" s="43"/>
      <c r="S22" s="43"/>
      <c r="T22" s="44"/>
      <c r="U22" s="44"/>
      <c r="V22" s="45" t="e">
        <v>#VALUE!</v>
      </c>
      <c r="W22" s="43"/>
      <c r="X22" s="43"/>
      <c r="Y22" s="44"/>
      <c r="Z22" s="44"/>
      <c r="AA22" s="45">
        <v>0</v>
      </c>
      <c r="AB22" s="43"/>
      <c r="AC22" s="43"/>
      <c r="AD22" s="44"/>
      <c r="AE22" s="44"/>
      <c r="AF22" s="45" t="e">
        <v>#VALUE!</v>
      </c>
      <c r="AG22" s="43"/>
      <c r="AH22" s="43"/>
      <c r="AI22" s="44"/>
      <c r="AJ22" s="44"/>
      <c r="AK22" s="45" t="e">
        <v>#DIV/0!</v>
      </c>
      <c r="AL22" s="43"/>
      <c r="AM22" s="43"/>
      <c r="AN22" s="46"/>
      <c r="AO22" s="46"/>
      <c r="AP22" s="45">
        <v>0</v>
      </c>
      <c r="AQ22" s="43"/>
    </row>
    <row r="23" spans="1:44" ht="18.75" x14ac:dyDescent="0.3">
      <c r="A23" s="47"/>
      <c r="B23" s="47"/>
      <c r="C23" s="47"/>
      <c r="D23" s="48" t="s">
        <v>25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8" t="e">
        <v>#VALUE!</v>
      </c>
      <c r="W23" s="47"/>
      <c r="X23" s="47"/>
      <c r="Y23" s="47"/>
      <c r="Z23" s="47"/>
      <c r="AA23" s="48" t="e">
        <v>#VALUE!</v>
      </c>
      <c r="AB23" s="47"/>
      <c r="AC23" s="47"/>
      <c r="AD23" s="47"/>
      <c r="AE23" s="47"/>
      <c r="AF23" s="48" t="e">
        <v>#VALUE!</v>
      </c>
      <c r="AG23" s="47"/>
      <c r="AH23" s="47"/>
      <c r="AI23" s="47"/>
      <c r="AJ23" s="47"/>
      <c r="AK23" s="48" t="e">
        <v>#VALUE!</v>
      </c>
      <c r="AL23" s="47"/>
      <c r="AM23" s="47"/>
      <c r="AN23" s="49"/>
      <c r="AO23" s="49"/>
      <c r="AP23" s="50">
        <v>0</v>
      </c>
      <c r="AQ23" s="47"/>
    </row>
  </sheetData>
  <mergeCells count="24">
    <mergeCell ref="C10:E11"/>
    <mergeCell ref="A10:B11"/>
    <mergeCell ref="A1:J1"/>
    <mergeCell ref="K1:O1"/>
    <mergeCell ref="A2:O2"/>
    <mergeCell ref="D4:D8"/>
    <mergeCell ref="F10:P11"/>
    <mergeCell ref="A4:C8"/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ignoredErrors>
    <ignoredError sqref="W21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Hoja1!$B$2:$B$8</xm:f>
          </x14:formula1>
          <xm:sqref>B13:B17</xm:sqref>
        </x14:dataValidation>
        <x14:dataValidation type="list" allowBlank="1" showInputMessage="1" showErrorMessage="1" error="Escriba un texto " promptTitle="Cualquier contenido" xr:uid="{00000000-0002-0000-0000-000001000000}">
          <x14:formula1>
            <xm:f>Hoja1!$C$2:$C$5</xm:f>
          </x14:formula1>
          <xm:sqref>E13:E17</xm:sqref>
        </x14:dataValidation>
        <x14:dataValidation type="list" allowBlank="1" showInputMessage="1" showErrorMessage="1" xr:uid="{00000000-0002-0000-0000-000002000000}">
          <x14:formula1>
            <xm:f>Hoja1!$D$2:$D$5</xm:f>
          </x14:formula1>
          <xm:sqref>I13:I17</xm:sqref>
        </x14:dataValidation>
        <x14:dataValidation type="list" allowBlank="1" showInputMessage="1" showErrorMessage="1" xr:uid="{00000000-0002-0000-0000-000003000000}">
          <x14:formula1>
            <xm:f>Hoja1!$E$2:$E$4</xm:f>
          </x14:formula1>
          <xm:sqref>P13:P17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A2" sqref="A2"/>
    </sheetView>
  </sheetViews>
  <sheetFormatPr baseColWidth="10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26" t="s">
        <v>22</v>
      </c>
      <c r="B1" s="25" t="s">
        <v>50</v>
      </c>
      <c r="C1" s="25" t="s">
        <v>7</v>
      </c>
      <c r="D1" s="3" t="s">
        <v>29</v>
      </c>
      <c r="E1" s="23" t="s">
        <v>14</v>
      </c>
    </row>
    <row r="2" spans="1:5" x14ac:dyDescent="0.25">
      <c r="A2" s="27">
        <v>1</v>
      </c>
      <c r="B2" s="27" t="s">
        <v>51</v>
      </c>
      <c r="C2" s="27" t="s">
        <v>39</v>
      </c>
      <c r="D2" s="27" t="s">
        <v>43</v>
      </c>
      <c r="E2" s="27" t="s">
        <v>46</v>
      </c>
    </row>
    <row r="3" spans="1:5" x14ac:dyDescent="0.25">
      <c r="A3" s="27">
        <v>2</v>
      </c>
      <c r="B3" s="27" t="s">
        <v>52</v>
      </c>
      <c r="C3" s="27" t="s">
        <v>40</v>
      </c>
      <c r="D3" s="27" t="s">
        <v>44</v>
      </c>
      <c r="E3" s="27" t="s">
        <v>47</v>
      </c>
    </row>
    <row r="4" spans="1:5" x14ac:dyDescent="0.25">
      <c r="A4" s="27">
        <v>3</v>
      </c>
      <c r="B4" s="27" t="s">
        <v>53</v>
      </c>
      <c r="C4" s="27" t="s">
        <v>41</v>
      </c>
      <c r="D4" s="27" t="s">
        <v>45</v>
      </c>
      <c r="E4" s="27" t="s">
        <v>48</v>
      </c>
    </row>
    <row r="5" spans="1:5" x14ac:dyDescent="0.25">
      <c r="A5" s="27">
        <v>4</v>
      </c>
      <c r="B5" s="27" t="s">
        <v>54</v>
      </c>
      <c r="C5" s="27" t="s">
        <v>42</v>
      </c>
      <c r="D5" s="27" t="s">
        <v>49</v>
      </c>
      <c r="E5" s="27"/>
    </row>
    <row r="6" spans="1:5" x14ac:dyDescent="0.25">
      <c r="A6" s="27">
        <v>5</v>
      </c>
      <c r="B6" s="27" t="s">
        <v>55</v>
      </c>
      <c r="C6" s="27"/>
      <c r="D6" s="27"/>
      <c r="E6" s="27"/>
    </row>
    <row r="7" spans="1:5" x14ac:dyDescent="0.25">
      <c r="A7" s="27">
        <v>6</v>
      </c>
      <c r="B7" s="27" t="s">
        <v>56</v>
      </c>
      <c r="C7" s="27"/>
      <c r="D7" s="27"/>
      <c r="E7" s="27"/>
    </row>
    <row r="8" spans="1:5" x14ac:dyDescent="0.25">
      <c r="A8" s="27">
        <v>7</v>
      </c>
      <c r="B8" s="27" t="s">
        <v>57</v>
      </c>
      <c r="C8" s="27"/>
      <c r="D8" s="27"/>
      <c r="E8" s="2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113AEA-9A49-4FC0-8C05-C0BE9BA6E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ED01E-FD07-4490-9946-8F1D24411AB1}">
  <ds:schemaRefs>
    <ds:schemaRef ds:uri="4d1d2e24-7be0-47eb-a1db-99cc6d75caff"/>
    <ds:schemaRef ds:uri="d6eaa91c-3afb-4015-aba1-5ff992c1a5c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106232-0616-4976-9336-5AAE9583F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Camilo Bautista Beltran</cp:lastModifiedBy>
  <cp:lastPrinted>2021-01-26T20:20:21Z</cp:lastPrinted>
  <dcterms:created xsi:type="dcterms:W3CDTF">2021-01-25T18:44:53Z</dcterms:created>
  <dcterms:modified xsi:type="dcterms:W3CDTF">2022-12-30T15:52:42Z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