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biernobogota-my.sharepoint.com/personal/miguel_cardozo_gobiernobogota_gov_co/Documents/Planeación institucional y sectorial/VIGENCIA 2023/Planeacion 2023/15. Consulta ciudadana_NC/Planes de Gestion AL/"/>
    </mc:Choice>
  </mc:AlternateContent>
  <xr:revisionPtr revIDLastSave="32" documentId="11_0F84668CEDC65AE21DC7D77F60B12413268E8234" xr6:coauthVersionLast="47" xr6:coauthVersionMax="47" xr10:uidLastSave="{48DF9A21-C422-4B8C-8FF0-00A180FDFECC}"/>
  <bookViews>
    <workbookView xWindow="-120" yWindow="-120" windowWidth="29040" windowHeight="15840" xr2:uid="{00000000-000D-0000-FFFF-FFFF00000000}"/>
  </bookViews>
  <sheets>
    <sheet name="Hoja1" sheetId="1" r:id="rId1"/>
    <sheet name="Listas" sheetId="2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35" i="1" l="1"/>
  <c r="AK35" i="1"/>
  <c r="AF35" i="1"/>
  <c r="AA35" i="1"/>
  <c r="V35" i="1"/>
  <c r="AP34" i="1"/>
  <c r="AK34" i="1"/>
  <c r="AF34" i="1"/>
  <c r="AA34" i="1"/>
  <c r="V34" i="1"/>
  <c r="AP33" i="1"/>
  <c r="AK33" i="1"/>
  <c r="AF33" i="1"/>
  <c r="AA33" i="1"/>
  <c r="V33" i="1"/>
  <c r="AP32" i="1"/>
  <c r="AK32" i="1"/>
  <c r="AF32" i="1"/>
  <c r="AA32" i="1"/>
  <c r="V32" i="1"/>
  <c r="AP31" i="1"/>
  <c r="AK31" i="1"/>
  <c r="AF31" i="1"/>
  <c r="AA31" i="1"/>
  <c r="V31" i="1"/>
  <c r="AP30" i="1"/>
  <c r="AK30" i="1"/>
  <c r="AF30" i="1"/>
  <c r="AA30" i="1"/>
  <c r="V30" i="1"/>
  <c r="AP29" i="1"/>
  <c r="AR29" i="1" s="1"/>
  <c r="AM29" i="1"/>
  <c r="AK29" i="1"/>
  <c r="AF29" i="1"/>
  <c r="AH29" i="1" s="1"/>
  <c r="AC29" i="1"/>
  <c r="AA29" i="1"/>
  <c r="V29" i="1"/>
  <c r="X29" i="1" s="1"/>
  <c r="P21" i="1"/>
  <c r="P22" i="1"/>
  <c r="P24" i="1"/>
  <c r="P25" i="1"/>
  <c r="P26" i="1"/>
  <c r="P27" i="1"/>
  <c r="P23" i="1"/>
  <c r="AP13" i="1" l="1"/>
  <c r="AR13" i="1" s="1"/>
  <c r="AR36" i="1"/>
  <c r="AK13" i="1"/>
  <c r="AM13" i="1" s="1"/>
  <c r="AM36" i="1"/>
  <c r="AP27" i="1"/>
  <c r="AR27" i="1" s="1"/>
  <c r="AP26" i="1"/>
  <c r="AR26" i="1" s="1"/>
  <c r="AP25" i="1"/>
  <c r="AR25" i="1" s="1"/>
  <c r="AP24" i="1"/>
  <c r="AR24" i="1" s="1"/>
  <c r="AP23" i="1"/>
  <c r="AR23" i="1" s="1"/>
  <c r="AP22" i="1"/>
  <c r="AR22" i="1" s="1"/>
  <c r="AP21" i="1"/>
  <c r="AR21" i="1" s="1"/>
  <c r="AP20" i="1"/>
  <c r="AR20" i="1" s="1"/>
  <c r="AP19" i="1"/>
  <c r="AR19" i="1" s="1"/>
  <c r="AP18" i="1"/>
  <c r="AR18" i="1" s="1"/>
  <c r="AP17" i="1"/>
  <c r="AR17" i="1" s="1"/>
  <c r="AP16" i="1"/>
  <c r="AR16" i="1" s="1"/>
  <c r="AP15" i="1"/>
  <c r="AR15" i="1" s="1"/>
  <c r="AP14" i="1"/>
  <c r="AR14" i="1" s="1"/>
  <c r="AK27" i="1"/>
  <c r="AM27" i="1" s="1"/>
  <c r="AK26" i="1"/>
  <c r="AM26" i="1" s="1"/>
  <c r="AK25" i="1"/>
  <c r="AM25" i="1" s="1"/>
  <c r="AK24" i="1"/>
  <c r="AM24" i="1" s="1"/>
  <c r="AK23" i="1"/>
  <c r="AM23" i="1" s="1"/>
  <c r="AK22" i="1"/>
  <c r="AM22" i="1" s="1"/>
  <c r="AK21" i="1"/>
  <c r="AM21" i="1" s="1"/>
  <c r="AK20" i="1"/>
  <c r="AM20" i="1" s="1"/>
  <c r="AK19" i="1"/>
  <c r="AM19" i="1" s="1"/>
  <c r="AK18" i="1"/>
  <c r="AM18" i="1" s="1"/>
  <c r="AK17" i="1"/>
  <c r="AM17" i="1" s="1"/>
  <c r="AK16" i="1"/>
  <c r="AM16" i="1" s="1"/>
  <c r="AK15" i="1"/>
  <c r="AM15" i="1" s="1"/>
  <c r="AK14" i="1"/>
  <c r="AM14" i="1" s="1"/>
  <c r="AH36" i="1"/>
  <c r="AF27" i="1"/>
  <c r="AH27" i="1" s="1"/>
  <c r="AF26" i="1"/>
  <c r="AH26" i="1" s="1"/>
  <c r="AF25" i="1"/>
  <c r="AH25" i="1" s="1"/>
  <c r="AF24" i="1"/>
  <c r="AH24" i="1" s="1"/>
  <c r="AF23" i="1"/>
  <c r="AH23" i="1"/>
  <c r="AF22" i="1"/>
  <c r="AH22" i="1" s="1"/>
  <c r="AF21" i="1"/>
  <c r="AH21" i="1" s="1"/>
  <c r="AF20" i="1"/>
  <c r="AH20" i="1" s="1"/>
  <c r="AF19" i="1"/>
  <c r="AH19" i="1" s="1"/>
  <c r="AF18" i="1"/>
  <c r="AH18" i="1" s="1"/>
  <c r="AF17" i="1"/>
  <c r="AH17" i="1" s="1"/>
  <c r="AF16" i="1"/>
  <c r="AH16" i="1" s="1"/>
  <c r="AF15" i="1"/>
  <c r="AH15" i="1" s="1"/>
  <c r="AF14" i="1"/>
  <c r="AH14" i="1" s="1"/>
  <c r="AF13" i="1"/>
  <c r="AH13" i="1" s="1"/>
  <c r="AC36" i="1"/>
  <c r="AA27" i="1"/>
  <c r="AC27" i="1" s="1"/>
  <c r="AA26" i="1"/>
  <c r="AC26" i="1" s="1"/>
  <c r="AA25" i="1"/>
  <c r="AC25" i="1" s="1"/>
  <c r="AA24" i="1"/>
  <c r="AC24" i="1" s="1"/>
  <c r="AA23" i="1"/>
  <c r="AC23" i="1" s="1"/>
  <c r="AA22" i="1"/>
  <c r="AC22" i="1" s="1"/>
  <c r="AA21" i="1"/>
  <c r="AC21" i="1" s="1"/>
  <c r="AA20" i="1"/>
  <c r="AC20" i="1" s="1"/>
  <c r="AA19" i="1"/>
  <c r="AC19" i="1" s="1"/>
  <c r="AA18" i="1"/>
  <c r="AC18" i="1" s="1"/>
  <c r="AA17" i="1"/>
  <c r="AC17" i="1" s="1"/>
  <c r="AA16" i="1"/>
  <c r="AC16" i="1" s="1"/>
  <c r="AA15" i="1"/>
  <c r="AC15" i="1" s="1"/>
  <c r="AA14" i="1"/>
  <c r="AC14" i="1" s="1"/>
  <c r="AA13" i="1"/>
  <c r="AC13" i="1" s="1"/>
  <c r="X36" i="1"/>
  <c r="V27" i="1"/>
  <c r="X27" i="1" s="1"/>
  <c r="V26" i="1"/>
  <c r="X26" i="1" s="1"/>
  <c r="V25" i="1"/>
  <c r="X25" i="1" s="1"/>
  <c r="V24" i="1"/>
  <c r="X24" i="1" s="1"/>
  <c r="V23" i="1"/>
  <c r="X23" i="1" s="1"/>
  <c r="V22" i="1"/>
  <c r="X22" i="1" s="1"/>
  <c r="V21" i="1"/>
  <c r="X21" i="1" s="1"/>
  <c r="V20" i="1"/>
  <c r="X20" i="1" s="1"/>
  <c r="V19" i="1"/>
  <c r="X19" i="1" s="1"/>
  <c r="V18" i="1"/>
  <c r="X18" i="1" s="1"/>
  <c r="V17" i="1"/>
  <c r="X17" i="1" s="1"/>
  <c r="V16" i="1"/>
  <c r="X16" i="1"/>
  <c r="V15" i="1"/>
  <c r="X15" i="1" s="1"/>
  <c r="V14" i="1"/>
  <c r="X14" i="1" s="1"/>
  <c r="V13" i="1"/>
  <c r="X13" i="1" s="1"/>
  <c r="X28" i="1" s="1"/>
  <c r="AM28" i="1" l="1"/>
  <c r="AM37" i="1" s="1"/>
  <c r="AH28" i="1"/>
  <c r="AH37" i="1" s="1"/>
  <c r="AC28" i="1"/>
  <c r="AC37" i="1" s="1"/>
  <c r="AR28" i="1"/>
  <c r="AR37" i="1" s="1"/>
  <c r="X3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Yamile Espinosa Galindo</author>
  </authors>
  <commentList>
    <comment ref="F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Cuadro que resume los cambios realizados de una versión a otra</t>
        </r>
      </text>
    </comment>
    <comment ref="F5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Número consecutivo de la versión generada </t>
        </r>
      </text>
    </comment>
    <comment ref="G5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Fecha de la versión generada</t>
        </r>
      </text>
    </comment>
    <comment ref="H5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Breve descripción del cambio realizado en la nueva versión</t>
        </r>
      </text>
    </comment>
    <comment ref="C10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Indique el nombre del proceso al cual está asociada la meta</t>
        </r>
      </text>
    </comment>
    <comment ref="A12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Incluya el número del objetivo estratégico, de acuerdo con lo adoptado en el Plan Estratégico Institucional</t>
        </r>
      </text>
    </comment>
    <comment ref="B12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Incluya el objetivo estratégico, de acuerdo con lo adoptado en el Plan Estratégico Institucional, al cual se asocia la meta</t>
        </r>
      </text>
    </comment>
    <comment ref="D12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Escriba el número de la meta, en orden consecutivo</t>
        </r>
      </text>
    </comment>
    <comment ref="E12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Son el resultado aceptable que se espera alcanzar en un periodo de tiempo a través de la ejecución y/o cumplimiento de los entregables. 
Se debe redactar la meta iniciando con un verbo en infinitivo fuerte, seguido de una magnitud o cantidad, una unidad de medida que se encuentre en términos numéricos o porcentuales y finalmente el complemento.
verbo + magnitud + unidad de medida + complemento
</t>
        </r>
      </text>
    </comment>
    <comment ref="F12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 xml:space="preserve">Seleccione la opción que corresponda
</t>
        </r>
      </text>
    </comment>
    <comment ref="G12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Indique un nombre corto que refleje lo que pretende medir. 
Ej. Porcentaje de giros acumulados</t>
        </r>
      </text>
    </comment>
    <comment ref="H12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Indique la fórmula (relación entre variables) que permite medir el cumplimiento de la meta. Debe existir una coherencia lógica entre la magnitud y unidad de medida de la meta y las variables del indicador</t>
        </r>
      </text>
    </comment>
    <comment ref="I12" authorId="0" shapeId="0" xr:uid="{00000000-0006-0000-0000-00000D000000}">
      <text>
        <r>
          <rPr>
            <b/>
            <sz val="9"/>
            <color indexed="81"/>
            <rFont val="Tahoma"/>
            <family val="2"/>
          </rPr>
          <t>Valor inicial que se toma como referencia para comparar el avance de la meta. Es imporante indicar la magnitud, unidad de medida y la vigencia en la cual se obtuvo</t>
        </r>
      </text>
    </comment>
    <comment ref="J12" authorId="0" shapeId="0" xr:uid="{00000000-0006-0000-0000-00000E000000}">
      <text>
        <r>
          <rPr>
            <b/>
            <sz val="9"/>
            <color indexed="81"/>
            <rFont val="Tahoma"/>
            <family val="2"/>
          </rPr>
          <t>Indique el tipo de programación que corresponde: 
- Suma
- Constante
- Creciente
- Decreciente 
Este tipo depende de la forma en que se acumulan los resultados del indicador trimestralmente para la vigencia. Ver Manual PLE-PIN-M002</t>
        </r>
      </text>
    </comment>
    <comment ref="K12" authorId="0" shapeId="0" xr:uid="{00000000-0006-0000-0000-00000F000000}">
      <text>
        <r>
          <rPr>
            <b/>
            <sz val="9"/>
            <color indexed="81"/>
            <rFont val="Tahoma"/>
            <family val="2"/>
          </rPr>
          <t xml:space="preserve">Indique la forma en la que se expresa la magnitud de la meta. Ej. Porcentaje, actuaciones administrativas, informes, etc.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2" authorId="0" shapeId="0" xr:uid="{00000000-0006-0000-0000-0000100000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M12" authorId="0" shapeId="0" xr:uid="{00000000-0006-0000-0000-0000110000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N12" authorId="0" shapeId="0" xr:uid="{00000000-0006-0000-0000-0000120000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O12" authorId="0" shapeId="0" xr:uid="{00000000-0006-0000-0000-0000130000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P12" authorId="0" shapeId="0" xr:uid="{00000000-0006-0000-0000-000014000000}">
      <text>
        <r>
          <rPr>
            <b/>
            <sz val="9"/>
            <color indexed="81"/>
            <rFont val="Tahoma"/>
            <family val="2"/>
          </rPr>
          <t>Indique la programación total de la vigencia. 
Debe ser coherente con la meta.</t>
        </r>
      </text>
    </comment>
    <comment ref="Q12" authorId="0" shapeId="0" xr:uid="{00000000-0006-0000-0000-000015000000}">
      <text>
        <r>
          <rPr>
            <b/>
            <sz val="9"/>
            <color indexed="81"/>
            <rFont val="Tahoma"/>
            <family val="2"/>
          </rPr>
          <t xml:space="preserve">Indique el tipo de indicador: 
- Eficancia 
- Eficiencia 
- Efectividad </t>
        </r>
      </text>
    </comment>
    <comment ref="R12" authorId="0" shapeId="0" xr:uid="{00000000-0006-0000-0000-000016000000}">
      <text>
        <r>
          <rPr>
            <b/>
            <sz val="9"/>
            <color indexed="81"/>
            <rFont val="Tahoma"/>
            <family val="2"/>
          </rPr>
          <t>Indique la evidencia a presentar del cumplimiento de la meta. Se debe redactar de forma concreta y coherente con la meta</t>
        </r>
      </text>
    </comment>
    <comment ref="S12" authorId="0" shapeId="0" xr:uid="{00000000-0006-0000-0000-000017000000}">
      <text>
        <r>
          <rPr>
            <b/>
            <sz val="9"/>
            <color indexed="81"/>
            <rFont val="Tahoma"/>
            <family val="2"/>
          </rPr>
          <t>Indique la herramienta o aplicativo donde reposa la información que da origen al entregable o en el que es posible contrastar o verificar la información de ser necesario.</t>
        </r>
      </text>
    </comment>
    <comment ref="T12" authorId="0" shapeId="0" xr:uid="{00000000-0006-0000-0000-000018000000}">
      <text>
        <r>
          <rPr>
            <b/>
            <sz val="9"/>
            <color indexed="81"/>
            <rFont val="Tahoma"/>
            <family val="2"/>
          </rPr>
          <t>Indique el área y grupo de trabajo (si se tiene), responsable de cumplir o ejecutar la meta</t>
        </r>
      </text>
    </comment>
    <comment ref="U12" authorId="0" shapeId="0" xr:uid="{00000000-0006-0000-0000-000019000000}">
      <text>
        <r>
          <rPr>
            <b/>
            <sz val="9"/>
            <color indexed="81"/>
            <rFont val="Tahoma"/>
            <family val="2"/>
          </rPr>
          <t>Indique el nombre de la dependencia responsable de reportar trimestralmente la meta a la OAP</t>
        </r>
      </text>
    </comment>
    <comment ref="V12" authorId="0" shapeId="0" xr:uid="{00000000-0006-0000-0000-00001A00000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W12" authorId="0" shapeId="0" xr:uid="{00000000-0006-0000-0000-00001B000000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X12" authorId="0" shapeId="0" xr:uid="{00000000-0006-0000-0000-00001C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Y12" authorId="0" shapeId="0" xr:uid="{00000000-0006-0000-0000-00001D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Z12" authorId="0" shapeId="0" xr:uid="{00000000-0006-0000-0000-00001E00000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A12" authorId="0" shapeId="0" xr:uid="{00000000-0006-0000-0000-00001F00000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B12" authorId="0" shapeId="0" xr:uid="{00000000-0006-0000-0000-000020000000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C12" authorId="0" shapeId="0" xr:uid="{00000000-0006-0000-0000-000021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D12" authorId="0" shapeId="0" xr:uid="{00000000-0006-0000-0000-000022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E12" authorId="0" shapeId="0" xr:uid="{00000000-0006-0000-0000-00002300000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F12" authorId="0" shapeId="0" xr:uid="{00000000-0006-0000-0000-00002400000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G12" authorId="0" shapeId="0" xr:uid="{00000000-0006-0000-0000-000025000000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H12" authorId="0" shapeId="0" xr:uid="{00000000-0006-0000-0000-000026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I12" authorId="0" shapeId="0" xr:uid="{00000000-0006-0000-0000-000027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J12" authorId="0" shapeId="0" xr:uid="{00000000-0006-0000-0000-00002800000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K12" authorId="0" shapeId="0" xr:uid="{00000000-0006-0000-0000-00002900000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L12" authorId="0" shapeId="0" xr:uid="{00000000-0006-0000-0000-00002A000000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M12" authorId="0" shapeId="0" xr:uid="{00000000-0006-0000-0000-00002B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N12" authorId="0" shapeId="0" xr:uid="{00000000-0006-0000-0000-00002C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O12" authorId="0" shapeId="0" xr:uid="{00000000-0006-0000-0000-00002D00000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P12" authorId="0" shapeId="0" xr:uid="{00000000-0006-0000-0000-00002E000000}">
      <text>
        <r>
          <rPr>
            <b/>
            <sz val="9"/>
            <color indexed="81"/>
            <rFont val="Tahoma"/>
            <family val="2"/>
          </rPr>
          <t>Indique la magnitud total programada para la vigencia</t>
        </r>
      </text>
    </comment>
    <comment ref="AQ12" authorId="0" shapeId="0" xr:uid="{00000000-0006-0000-0000-00002F000000}">
      <text>
        <r>
          <rPr>
            <b/>
            <sz val="9"/>
            <color indexed="81"/>
            <rFont val="Tahoma"/>
            <family val="2"/>
          </rPr>
          <t xml:space="preserve">Indique la magnitud ejecutada acumulada para la vigencia </t>
        </r>
      </text>
    </comment>
    <comment ref="AR12" authorId="0" shapeId="0" xr:uid="{00000000-0006-0000-0000-000030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S12" authorId="0" shapeId="0" xr:uid="{00000000-0006-0000-0000-000031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 acumulados para la vigencia</t>
        </r>
      </text>
    </comment>
    <comment ref="E28" authorId="0" shapeId="0" xr:uid="{00000000-0006-0000-0000-000032000000}">
      <text>
        <r>
          <rPr>
            <b/>
            <sz val="9"/>
            <color indexed="81"/>
            <rFont val="Tahoma"/>
            <family val="2"/>
          </rPr>
          <t>Promedio obtenido para el periodo x 80%</t>
        </r>
      </text>
    </comment>
    <comment ref="E36" authorId="0" shapeId="0" xr:uid="{00000000-0006-0000-0000-000033000000}">
      <text>
        <r>
          <rPr>
            <b/>
            <sz val="9"/>
            <color indexed="81"/>
            <rFont val="Tahoma"/>
            <family val="2"/>
          </rPr>
          <t>Promedio obtenido en las metas transversales para el periodo x 20%</t>
        </r>
      </text>
    </comment>
    <comment ref="E37" authorId="0" shapeId="0" xr:uid="{00000000-0006-0000-0000-000034000000}">
      <text>
        <r>
          <rPr>
            <b/>
            <sz val="9"/>
            <color indexed="81"/>
            <rFont val="Tahoma"/>
            <family val="2"/>
          </rPr>
          <t>Sumatoria del total de metas técnicas y metas transversales</t>
        </r>
      </text>
    </comment>
  </commentList>
</comments>
</file>

<file path=xl/sharedStrings.xml><?xml version="1.0" encoding="utf-8"?>
<sst xmlns="http://schemas.openxmlformats.org/spreadsheetml/2006/main" count="398" uniqueCount="202">
  <si>
    <r>
      <rPr>
        <b/>
        <sz val="14"/>
        <rFont val="Calibri Light"/>
        <family val="2"/>
        <scheme val="major"/>
      </rPr>
      <t>FORMULACIÓN Y SEGUIMIENTO PLANES DE GESTIÓN NIVEL LOCAL</t>
    </r>
    <r>
      <rPr>
        <b/>
        <sz val="11"/>
        <color theme="1"/>
        <rFont val="Calibri Light"/>
        <family val="2"/>
        <scheme val="major"/>
      </rPr>
      <t xml:space="preserve">
ALCALDÍA LOCAL DE TUNJUELITO</t>
    </r>
  </si>
  <si>
    <r>
      <rPr>
        <b/>
        <sz val="11"/>
        <color theme="1"/>
        <rFont val="Calibri Light"/>
        <family val="2"/>
        <scheme val="major"/>
      </rPr>
      <t xml:space="preserve">Código Formato: </t>
    </r>
    <r>
      <rPr>
        <sz val="11"/>
        <color theme="1"/>
        <rFont val="Calibri Light"/>
        <family val="2"/>
        <scheme val="major"/>
      </rPr>
      <t xml:space="preserve">PLE-PIN-F018
</t>
    </r>
    <r>
      <rPr>
        <b/>
        <sz val="11"/>
        <color theme="1"/>
        <rFont val="Calibri Light"/>
        <family val="2"/>
        <scheme val="major"/>
      </rPr>
      <t>Versión: 6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Vigencia desde: xxxxx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Caso HOLA: xxxxx</t>
    </r>
  </si>
  <si>
    <t>VIGENCIA DE LA PLANEACIÓN 2023</t>
  </si>
  <si>
    <t>CONTROL DE CAMBIOS</t>
  </si>
  <si>
    <t>VERSIÓN</t>
  </si>
  <si>
    <t>FECHA</t>
  </si>
  <si>
    <t>DESCRIPCIÓN DE LA MODIFICACIÓN</t>
  </si>
  <si>
    <t xml:space="preserve">Publicación del plan de gestión aprobado. Caso HOLA: </t>
  </si>
  <si>
    <t>PLAN ESTRATÉGICO INSTITUCIONAL</t>
  </si>
  <si>
    <t>PROCESO</t>
  </si>
  <si>
    <t>META</t>
  </si>
  <si>
    <t>INDICADOR</t>
  </si>
  <si>
    <t>RESULTADO</t>
  </si>
  <si>
    <t>I TRIMESTRE</t>
  </si>
  <si>
    <t>II TRIMESTRE</t>
  </si>
  <si>
    <t>III TRIMESTRE</t>
  </si>
  <si>
    <t>IV TRIMESTRE</t>
  </si>
  <si>
    <t>SEGUIMIENTO ACUMULADO PLAN GESTIÓN</t>
  </si>
  <si>
    <t>No OE</t>
  </si>
  <si>
    <t>OBJETIVO ESTRATÉGICO</t>
  </si>
  <si>
    <t xml:space="preserve">No. Meta </t>
  </si>
  <si>
    <t>META PLAN DE GESTIÓN VIGENCIA</t>
  </si>
  <si>
    <t>TIPO DE META</t>
  </si>
  <si>
    <t>NOMBRE DEL INDICADOR</t>
  </si>
  <si>
    <t>FÓRMULA DEL INDICADOR</t>
  </si>
  <si>
    <t>LÍNEA BASE</t>
  </si>
  <si>
    <t>TIPO DE PROGRAMACIÓN</t>
  </si>
  <si>
    <t>UNIDAD DE MEDIDA</t>
  </si>
  <si>
    <t>I TRI</t>
  </si>
  <si>
    <t>II TRI</t>
  </si>
  <si>
    <t>III TRI</t>
  </si>
  <si>
    <t>IV TRI</t>
  </si>
  <si>
    <t>TOTAL PROGRAMACIÓN VIGENCIA</t>
  </si>
  <si>
    <t>TIPO DE INDICADOR</t>
  </si>
  <si>
    <t>ENTREGABLE</t>
  </si>
  <si>
    <t>FUENTE DE INFORMACIÓN</t>
  </si>
  <si>
    <t>RESPONSABLES DE LA META</t>
  </si>
  <si>
    <t>DEPENDENCIA RESPONSABLE DEL REPORTE DE LA META</t>
  </si>
  <si>
    <t>PROGRAMADO</t>
  </si>
  <si>
    <t>EJECUTADO</t>
  </si>
  <si>
    <t>RESULTADO DE LA MEDICIÓN</t>
  </si>
  <si>
    <t>ANÁLISIS DE AVANCE</t>
  </si>
  <si>
    <t xml:space="preserve">EVIDENCIA </t>
  </si>
  <si>
    <t>Realizar acciones enfocadas al fortalecimiento de la gobernabilidad democrática local.</t>
  </si>
  <si>
    <t>Gestión Pública Territorial Local</t>
  </si>
  <si>
    <t>1</t>
  </si>
  <si>
    <t>Alcanzar en un 55% el avance de las metas del Plan de Desarrollo Local acumuladas al 30 de septiembre de 2023 (metas entregadas).</t>
  </si>
  <si>
    <t>Retadora (mejora)</t>
  </si>
  <si>
    <t>Avance cuplimiento metas Plan de Desarrollo Local (metas entregadas).</t>
  </si>
  <si>
    <t>% Avance metas Plan de Desarrollo Local acumulado al periodo evaluado (marzo, junio y septiembre)</t>
  </si>
  <si>
    <t>Creciente</t>
  </si>
  <si>
    <t>Porcentaje</t>
  </si>
  <si>
    <t xml:space="preserve">Efectividad </t>
  </si>
  <si>
    <t>Reporte trimestral de avance del Plan de Desarrollo Local - PDL</t>
  </si>
  <si>
    <t>MUSI</t>
  </si>
  <si>
    <t>Alcaldía Local - Área de Gestión del Desarrollo, Adminsitrativa y Financiera</t>
  </si>
  <si>
    <t>Dirección para la Gestión del Desarrollo Local</t>
  </si>
  <si>
    <t>Gestión Corporativa Institucional</t>
  </si>
  <si>
    <t>2</t>
  </si>
  <si>
    <t>Girar mínimo el 70% del presupuesto comprometido constituido como obligaciones por pagar de la vigencia 2022</t>
  </si>
  <si>
    <t>Porcentaje de giros acumulados de obligaciones por pagar de la vigencia 2022</t>
  </si>
  <si>
    <t>(Giros acumulados/Presupuesto comprometido constituido como obligaciones por pagar de la vigencia 2022)*100</t>
  </si>
  <si>
    <t xml:space="preserve">Eficacia </t>
  </si>
  <si>
    <t>Reporte seguimiento mensual consolidado</t>
  </si>
  <si>
    <t>BOGDATA</t>
  </si>
  <si>
    <t>3</t>
  </si>
  <si>
    <t>Girar mínimo el 68% del presupuesto comprometido constituido como obligaciones por pagar de la vigencia 2021 y anteriores.</t>
  </si>
  <si>
    <t>Porcentaje de giros acumulados de obligaciones por pagar de la vigencia 2021 y anteriores</t>
  </si>
  <si>
    <t>(Giros acumulados/Presupuesto comprometido constituido como obligaciones por pagar de la vigencia 2021 y anteriores)*100</t>
  </si>
  <si>
    <t>4</t>
  </si>
  <si>
    <t>Comprometer mínimo el 50% al 30 de junio y el 98,5% al 31 de diciembre del presupuesto de inversión directa de la vigencia 2023</t>
  </si>
  <si>
    <t>Porcentaje de compromiso del presupuesto de inversión directa de la vigencia 2023</t>
  </si>
  <si>
    <t>(Valor de RP de inversión directa de la vigencia  / Valor total del presupuesto de inversión directa de la Vigencia)*100</t>
  </si>
  <si>
    <t>5</t>
  </si>
  <si>
    <t>Girar mínimo el 55% del presupuesto total  disponible de inversión directa de la vigencia.</t>
  </si>
  <si>
    <t>Porcentaje de giros acumulados</t>
  </si>
  <si>
    <t>(Giros acumulados de inversión directa/Presupuesto disponible de inversión directa de la vigencia)*100</t>
  </si>
  <si>
    <t>6</t>
  </si>
  <si>
    <t>Registrar en el sistema SIPSE Local, el 100% de los contratos publicados en la plataforma SECOP II de la vigencia. (Con excepción de comodatos, procesos de contratos de corredor de seguros, convenios interadministrativos, procesos de contratación por Tienda Virtual).</t>
  </si>
  <si>
    <t>Gestión</t>
  </si>
  <si>
    <t>Porcentaje de contratos registrados en SIPSE Local</t>
  </si>
  <si>
    <t>(Número de contratos registrados en SIPSE Local /Número de contratos publicados en la plataforma SECOP II)*100%</t>
  </si>
  <si>
    <t>Constante</t>
  </si>
  <si>
    <t>Reporte de seguimiento  consolidado</t>
  </si>
  <si>
    <t>SIPSE LOCAL y SECOP</t>
  </si>
  <si>
    <t>7</t>
  </si>
  <si>
    <t>Porcentaje de contratos en estado ejecución registrados en SIPSE Local</t>
  </si>
  <si>
    <t>(Número de contratos registrados en SIPSE Local en estado ejecución /Número total de contratos registrados en SECOP en estado En ejecucion o Firmado)*100%</t>
  </si>
  <si>
    <t>SIPSE LOCAL</t>
  </si>
  <si>
    <t>8</t>
  </si>
  <si>
    <t>Reporte de seguimiento
consolidado</t>
  </si>
  <si>
    <t>Inspección, Vigilancia y Control</t>
  </si>
  <si>
    <t>9</t>
  </si>
  <si>
    <t xml:space="preserve">Expedientes a cargo de las inspecciones de policía impulsados </t>
  </si>
  <si>
    <t xml:space="preserve">Número de expedientes a cargo de las inspecciones de policía impulsados </t>
  </si>
  <si>
    <t>Resultados a 31 de diciembre de 2022</t>
  </si>
  <si>
    <t>Suma</t>
  </si>
  <si>
    <t xml:space="preserve">Expedientes de actuaciones de policía </t>
  </si>
  <si>
    <t>Reporte de seguimiento de impulsos procesales</t>
  </si>
  <si>
    <t>Aplicativo ARCO</t>
  </si>
  <si>
    <t>Alcaldía Local - Área de Gestión Policiva</t>
  </si>
  <si>
    <t>Dirección para la Gestión Policiva</t>
  </si>
  <si>
    <t>10</t>
  </si>
  <si>
    <t>Fallos de fondo en primera instancia proferidos</t>
  </si>
  <si>
    <t>Número de Fallos de fondo en primera instancia proferidos</t>
  </si>
  <si>
    <t>Fallos de fondo</t>
  </si>
  <si>
    <t>Reporte de seguimiento de fallos de fondo de actuaciones de policía</t>
  </si>
  <si>
    <t>11</t>
  </si>
  <si>
    <t>Actuaciones Administrativas terminadas (archivadas)</t>
  </si>
  <si>
    <t>Número de Actuaciones Administrativas terminadas (archivadas)</t>
  </si>
  <si>
    <t>Actuaciones administrativas terminadas</t>
  </si>
  <si>
    <t>Reporte de seguimiento de actuaciones administrativas terminadas por vía gubernativa</t>
  </si>
  <si>
    <t>Aplicativo Si Actúa I</t>
  </si>
  <si>
    <t>12</t>
  </si>
  <si>
    <t>Terminar 30 actuaciones administrativas en primera instancia.</t>
  </si>
  <si>
    <t>Actuaciones Administrativas terminadas hasta la primera instancia</t>
  </si>
  <si>
    <t>Número de Actuaciones Administrativas terminadas hasta la primera instancia</t>
  </si>
  <si>
    <t>Actuaciones administrativas terminadas por vía gubernativa</t>
  </si>
  <si>
    <t>13</t>
  </si>
  <si>
    <t>Acciones de control u operativos en materia de  integridad del espacio publico.</t>
  </si>
  <si>
    <t>Número de Acciones de control u operativos en materia de  integridad del espacio publico.</t>
  </si>
  <si>
    <t xml:space="preserve">Acciones de control u operativos </t>
  </si>
  <si>
    <t>Acta de asistencia e informe del operativo</t>
  </si>
  <si>
    <t>Registros de operativos Alcaldía Local</t>
  </si>
  <si>
    <t>14</t>
  </si>
  <si>
    <t>Realizar 90 operativos de inspección, vigilancia y control en materia de actividad económica.</t>
  </si>
  <si>
    <t>Acciones de control u operativos en materia actividad económica realizadas</t>
  </si>
  <si>
    <t>Número de Acciones de control u operativos en materia actividad económica realizadas</t>
  </si>
  <si>
    <t>15</t>
  </si>
  <si>
    <t>Acciones de control u operativos en materia actividad ambiental realizadas</t>
  </si>
  <si>
    <t>Número de Acciones de control u operativos en materia actividad ambiental realizadas</t>
  </si>
  <si>
    <t>Total metas técnicas (80%)</t>
  </si>
  <si>
    <t>Total metas transversales (20%)</t>
  </si>
  <si>
    <t xml:space="preserve">Total plan de gestión </t>
  </si>
  <si>
    <t>Sostenibilidad del sistema de gestión</t>
  </si>
  <si>
    <t>Lograr que el 100% de los contratos registrados en SIPSE-Local se encuentren, dentro del sistema, en estado “ejecución”.</t>
  </si>
  <si>
    <t>Registrar y actualizar al 80% la información en el Módulo de proyectos de SIPSE LOCAL de proyectos de inversión de la vigencia 2023</t>
  </si>
  <si>
    <t>Porcentaje de proyectos de inversión con información de resultados actualizada en SIPSE Local</t>
  </si>
  <si>
    <t>(Porcentaje trimestral de Proyectos de inversión con información de seguimiento actualizada en SIPSE Local / Porcentaje de Proyectos de inversión registrados en SIPSE LOCAL (SEGPLAN))*80%</t>
  </si>
  <si>
    <t>N/A</t>
  </si>
  <si>
    <t>Reporte de SIPSE Local</t>
  </si>
  <si>
    <t>Realizar 7.200 impulsos procesales (avocar, rechazar, enviar al competente y todo lo que derive del desarrollo de la actuación) sobre las actuaciones de policía que se encuentran a cargo de las inspecciones de policía.</t>
  </si>
  <si>
    <t>Proferir 3.600 fallos de fondo en primera instancia sobre las actuaciones de policía que se encuentran a cargo de las inspecciones de policía.</t>
  </si>
  <si>
    <t>Terminar (archivar) 33 actuaciones administrativas activas.</t>
  </si>
  <si>
    <t>Realizar 61 operativos de inspección, vigilancia y control en materia de integridad del espacio público.</t>
  </si>
  <si>
    <t>Realizar 30 operativos de inspección, vigilancia y control en materia de actividad ambiental</t>
  </si>
  <si>
    <t>Fortalecer la gestión institucional aumentando las capacidades de la entidad para la planeación, seguimiento y ejecución de sus metas y recursos, y la gestión del talento humano.</t>
  </si>
  <si>
    <t>Planeación Institucional</t>
  </si>
  <si>
    <t>MT1</t>
  </si>
  <si>
    <t>Obtener una ponderación semestral de 80% en la implementación del sistema de gestión ambiental en la alcaldía local, de acuerdo a la herramienta de medición construida por la OAP</t>
  </si>
  <si>
    <t>Criterios ambientales</t>
  </si>
  <si>
    <t>No. de criterios ambientales cumplidos / No. de criterios ambientales establecidos en la herramienta de medición) X 100</t>
  </si>
  <si>
    <t>80% meta 2022</t>
  </si>
  <si>
    <t xml:space="preserve">Constante </t>
  </si>
  <si>
    <t>Porcentaje de buenas prácticas ambientales implementadas</t>
  </si>
  <si>
    <t>No programada</t>
  </si>
  <si>
    <t>Reporte de resultados de medición de los criterios ambientales</t>
  </si>
  <si>
    <t>Herramienta Oficina Asesora de Planeación</t>
  </si>
  <si>
    <t>Alcaldía local</t>
  </si>
  <si>
    <t>Oficina Asesora de Planeación Institucional - Equipo de gestión ambiental</t>
  </si>
  <si>
    <t>MT2</t>
  </si>
  <si>
    <t>Mantener el 100% de las acciones de mejora asignadas al proceso/Alcaldía con relación a planes de mejoramiento interno documentadas y vigentes</t>
  </si>
  <si>
    <t>Porcentaje de acciones de mejora documentadas y vigentes</t>
  </si>
  <si>
    <t>1 - (No. De acciones vencidas del plan de mejoramiento  / No  de acciones a gestionar bajo responsabilidad del proceso) X 100</t>
  </si>
  <si>
    <t>100% meta 2022</t>
  </si>
  <si>
    <t>Porcentaje de planes de mejora sin vencimientos</t>
  </si>
  <si>
    <t>Reporte de acciones de mejora sin vencimiento</t>
  </si>
  <si>
    <t>MIMEC - SIG</t>
  </si>
  <si>
    <t>Oficina Asesora de Planeación Institucional - Equipo de planeación institucional y sectorial</t>
  </si>
  <si>
    <t xml:space="preserve">Comunicación Estratégica </t>
  </si>
  <si>
    <t>MT3</t>
  </si>
  <si>
    <t>Mantener el 100% de la información de la página Web actualizada, de acuerdo a lo establecido en la Resolución 1519 de 2020 de MINTIC</t>
  </si>
  <si>
    <t>Porcentaje de cumplimiento en la publicación de información</t>
  </si>
  <si>
    <t>(No. de requisitos de la Resolución 1519 de 2020 de MINTIC de publicación de la información en la página web cumplidos / No total de requisitos de la Resolución 1519 de 2020 de MINTIC de publicación de la información) X 100</t>
  </si>
  <si>
    <t>100% meta 2022 Ley 1712/2014</t>
  </si>
  <si>
    <t>Porcentaje de requisitos cumplidos</t>
  </si>
  <si>
    <t>Reporte de actualización de la información en la página web de la alcaldía local</t>
  </si>
  <si>
    <t>Página Web Alcaldía Local</t>
  </si>
  <si>
    <t>Oficina Asesora de Comunicaciones</t>
  </si>
  <si>
    <t>MT4</t>
  </si>
  <si>
    <t>Participar del 100% de las capacitaciones que se realicen por parte de la Oficina Asesora de Planeación relacionadas con el Modelo Integrado de Planeación y Gestión</t>
  </si>
  <si>
    <t>Porcentaje de partipación en capacitaciones</t>
  </si>
  <si>
    <t>(Número de capacitaciones en las que se participó al menos dos personas de la alcaldía local / Número de capacitaciones convocadas) *100</t>
  </si>
  <si>
    <t>Eficacia</t>
  </si>
  <si>
    <t>Formato Evidencia de Reunión GDI-GPD-F029 diligenciado y presentación realizada</t>
  </si>
  <si>
    <t>MT5</t>
  </si>
  <si>
    <t>Realizar dos jornadas de capacitación o entrenamiento por parte de los promotores de mejora sobre el sistema de gestión y/o los procesos, dirigidas al personal de planta y contratistas para el fortalecimiento del Modelo Integrado de Planeación y Gestión, de acuerdo con los lineamientos dados por la Oficina Asesora de Planeación</t>
  </si>
  <si>
    <t>Jornadas de capacitación sobre el sistema de gestión realizadas</t>
  </si>
  <si>
    <t>Número de jornadas de capacitación sobre el sistema de gestión realizadas / Número de jornadas de capacitación sobre el sistema de gestión esperadas</t>
  </si>
  <si>
    <t>Brindar atención oportuna y de calidad a los diferentes sectores poblacionales, generando relaciones de confianza y respeto por la diferencia.</t>
  </si>
  <si>
    <t>Servicio a la Ciudadanía</t>
  </si>
  <si>
    <t>MT6</t>
  </si>
  <si>
    <t>Dar respuesta al 100% de los requerimientos ciudadanos asignados a la alcaldía local con corte a 31 de diciembre de 2022 tipificadas como Derechos de Petición registradas en el aplicativo Bogotá te Escucha y gestor documental ORFEO.</t>
  </si>
  <si>
    <t>Porcentaje de requerimientos ciudadanos con respuesta definitiva</t>
  </si>
  <si>
    <t>(No. de respuestas efectuadas / No. requerimientos instaurados antes del 31 de diciembre 2022) X 100</t>
  </si>
  <si>
    <t>Reporte de respuestas a la ciudadania</t>
  </si>
  <si>
    <t xml:space="preserve">Reporte Aplicativo BOGOTA TE ESCUCHA </t>
  </si>
  <si>
    <t>Subsecretaria de Gestión Institucional - Grupo Oficina de atención a la Ciudadanía</t>
  </si>
  <si>
    <t>MT7</t>
  </si>
  <si>
    <t>Dar respuesta al 80% de los requerimientos ciudadanos asignados a la alcaldía local ingresados en la vigencia 2023 y asignados a la Alcaldía Local de la vigencia actual tipificadas como Derechos de Petición registradas en el aplicativo Bogotá te Escucha y gestor documental ORFEO dentro de los terminos de ley.</t>
  </si>
  <si>
    <t>(No. de respuestas efectuadas / No. requerimientos instaurados en la vigencia 2023 que deben tener respuesta) X 100</t>
  </si>
  <si>
    <t>Reporte Aplicativo BOGOTA TE ESCUCHA.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</si>
</sst>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color theme="1"/>
      <name val="Calibri"/>
      <family val="2"/>
      <scheme val="minor"/>
    </font>
    <font>
      <sz val="11"/>
      <color rgb="FF0070C0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b/>
      <sz val="12"/>
      <color rgb="FF0070C0"/>
      <name val="Calibri Light"/>
      <family val="2"/>
      <scheme val="major"/>
    </font>
    <font>
      <b/>
      <sz val="14"/>
      <name val="Calibri Light"/>
      <family val="2"/>
      <scheme val="maj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9C0006"/>
      <name val="Calibri"/>
      <family val="2"/>
      <scheme val="minor"/>
    </font>
    <font>
      <sz val="11"/>
      <color rgb="FF000000"/>
      <name val="Calibri Light"/>
      <family val="2"/>
    </font>
    <font>
      <sz val="11"/>
      <color theme="1"/>
      <name val="Calibri Light"/>
      <family val="2"/>
    </font>
    <font>
      <sz val="11"/>
      <name val="Calibri Light"/>
      <family val="2"/>
    </font>
    <font>
      <sz val="11"/>
      <color rgb="FF0070C0"/>
      <name val="Calibri Light"/>
      <family val="2"/>
    </font>
  </fonts>
  <fills count="1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13" fillId="10" borderId="0" applyNumberFormat="0" applyBorder="0" applyAlignment="0" applyProtection="0"/>
  </cellStyleXfs>
  <cellXfs count="113">
    <xf numFmtId="0" fontId="0" fillId="0" borderId="0" xfId="0"/>
    <xf numFmtId="0" fontId="1" fillId="0" borderId="0" xfId="0" applyFont="1" applyAlignment="1">
      <alignment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7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wrapText="1"/>
    </xf>
    <xf numFmtId="9" fontId="7" fillId="2" borderId="1" xfId="1" applyFont="1" applyFill="1" applyBorder="1" applyAlignment="1">
      <alignment wrapText="1"/>
    </xf>
    <xf numFmtId="0" fontId="7" fillId="0" borderId="0" xfId="0" applyFont="1" applyAlignment="1">
      <alignment wrapText="1"/>
    </xf>
    <xf numFmtId="0" fontId="5" fillId="3" borderId="1" xfId="0" applyFont="1" applyFill="1" applyBorder="1" applyAlignment="1">
      <alignment wrapText="1"/>
    </xf>
    <xf numFmtId="0" fontId="9" fillId="3" borderId="1" xfId="0" applyFont="1" applyFill="1" applyBorder="1" applyAlignment="1">
      <alignment wrapText="1"/>
    </xf>
    <xf numFmtId="9" fontId="9" fillId="3" borderId="1" xfId="0" applyNumberFormat="1" applyFont="1" applyFill="1" applyBorder="1" applyAlignment="1">
      <alignment wrapText="1"/>
    </xf>
    <xf numFmtId="0" fontId="6" fillId="3" borderId="1" xfId="0" applyFont="1" applyFill="1" applyBorder="1"/>
    <xf numFmtId="0" fontId="6" fillId="3" borderId="1" xfId="0" applyFont="1" applyFill="1" applyBorder="1" applyAlignment="1">
      <alignment wrapText="1"/>
    </xf>
    <xf numFmtId="9" fontId="6" fillId="3" borderId="1" xfId="1" applyFont="1" applyFill="1" applyBorder="1" applyAlignment="1">
      <alignment wrapText="1"/>
    </xf>
    <xf numFmtId="9" fontId="6" fillId="3" borderId="1" xfId="1" applyFont="1" applyFill="1" applyBorder="1" applyAlignment="1">
      <alignment horizontal="right" wrapText="1"/>
    </xf>
    <xf numFmtId="9" fontId="9" fillId="3" borderId="1" xfId="0" applyNumberFormat="1" applyFont="1" applyFill="1" applyBorder="1" applyAlignment="1">
      <alignment horizontal="right" wrapText="1"/>
    </xf>
    <xf numFmtId="9" fontId="7" fillId="2" borderId="1" xfId="1" applyFont="1" applyFill="1" applyBorder="1" applyAlignment="1">
      <alignment horizontal="right" wrapText="1"/>
    </xf>
    <xf numFmtId="9" fontId="8" fillId="2" borderId="1" xfId="0" applyNumberFormat="1" applyFont="1" applyFill="1" applyBorder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1" fontId="1" fillId="0" borderId="1" xfId="0" applyNumberFormat="1" applyFont="1" applyBorder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9" borderId="0" xfId="0" applyFont="1" applyFill="1" applyAlignment="1">
      <alignment wrapText="1"/>
    </xf>
    <xf numFmtId="0" fontId="2" fillId="9" borderId="0" xfId="0" applyFont="1" applyFill="1" applyAlignment="1">
      <alignment vertical="center" wrapText="1"/>
    </xf>
    <xf numFmtId="0" fontId="1" fillId="9" borderId="0" xfId="0" applyFont="1" applyFill="1" applyAlignment="1">
      <alignment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5" fillId="0" borderId="1" xfId="0" applyFont="1" applyBorder="1" applyAlignment="1" applyProtection="1">
      <alignment horizontal="left" vertical="center" wrapText="1"/>
      <protection hidden="1"/>
    </xf>
    <xf numFmtId="9" fontId="15" fillId="0" borderId="1" xfId="0" applyNumberFormat="1" applyFont="1" applyBorder="1" applyAlignment="1" applyProtection="1">
      <alignment horizontal="center" vertical="center" wrapText="1"/>
      <protection hidden="1"/>
    </xf>
    <xf numFmtId="0" fontId="15" fillId="0" borderId="1" xfId="0" applyFont="1" applyBorder="1" applyAlignment="1" applyProtection="1">
      <alignment horizontal="center" vertical="center" wrapText="1"/>
      <protection hidden="1"/>
    </xf>
    <xf numFmtId="10" fontId="15" fillId="0" borderId="1" xfId="0" applyNumberFormat="1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>
      <alignment horizontal="left" vertical="center" wrapText="1"/>
    </xf>
    <xf numFmtId="9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left" vertical="center" wrapText="1"/>
    </xf>
    <xf numFmtId="0" fontId="14" fillId="0" borderId="13" xfId="0" applyFont="1" applyBorder="1" applyAlignment="1">
      <alignment horizontal="left" vertical="center" wrapText="1"/>
    </xf>
    <xf numFmtId="9" fontId="15" fillId="0" borderId="1" xfId="0" applyNumberFormat="1" applyFont="1" applyBorder="1" applyAlignment="1">
      <alignment horizontal="center" vertical="center" wrapText="1"/>
    </xf>
    <xf numFmtId="0" fontId="15" fillId="0" borderId="13" xfId="0" applyFont="1" applyBorder="1" applyAlignment="1" applyProtection="1">
      <alignment horizontal="left" vertical="center" wrapText="1"/>
      <protection hidden="1"/>
    </xf>
    <xf numFmtId="0" fontId="15" fillId="0" borderId="1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5" fillId="0" borderId="3" xfId="0" applyFont="1" applyBorder="1" applyAlignment="1" applyProtection="1">
      <alignment horizontal="left" vertical="center" wrapText="1"/>
      <protection hidden="1"/>
    </xf>
    <xf numFmtId="0" fontId="16" fillId="0" borderId="1" xfId="0" applyFont="1" applyBorder="1" applyAlignment="1" applyProtection="1">
      <alignment horizontal="left" vertical="center" wrapText="1"/>
      <protection hidden="1"/>
    </xf>
    <xf numFmtId="0" fontId="16" fillId="0" borderId="3" xfId="0" applyFont="1" applyBorder="1" applyAlignment="1" applyProtection="1">
      <alignment horizontal="left" vertical="center" wrapText="1"/>
      <protection hidden="1"/>
    </xf>
    <xf numFmtId="0" fontId="16" fillId="0" borderId="3" xfId="2" applyFont="1" applyFill="1" applyBorder="1" applyAlignment="1" applyProtection="1">
      <alignment horizontal="left" vertical="center" wrapText="1"/>
      <protection hidden="1"/>
    </xf>
    <xf numFmtId="0" fontId="14" fillId="0" borderId="14" xfId="0" applyFont="1" applyBorder="1" applyAlignment="1">
      <alignment horizontal="left" vertical="center" wrapText="1"/>
    </xf>
    <xf numFmtId="1" fontId="14" fillId="0" borderId="1" xfId="0" applyNumberFormat="1" applyFont="1" applyBorder="1" applyAlignment="1">
      <alignment horizontal="center" vertical="center" wrapText="1"/>
    </xf>
    <xf numFmtId="164" fontId="14" fillId="0" borderId="1" xfId="0" applyNumberFormat="1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left" vertical="center" wrapText="1"/>
    </xf>
    <xf numFmtId="9" fontId="17" fillId="0" borderId="12" xfId="0" applyNumberFormat="1" applyFont="1" applyBorder="1" applyAlignment="1">
      <alignment horizontal="left" vertical="center" wrapText="1"/>
    </xf>
    <xf numFmtId="0" fontId="17" fillId="0" borderId="11" xfId="0" applyFont="1" applyBorder="1" applyAlignment="1">
      <alignment horizontal="center" vertical="center" wrapText="1"/>
    </xf>
    <xf numFmtId="9" fontId="17" fillId="0" borderId="11" xfId="1" applyFont="1" applyBorder="1" applyAlignment="1">
      <alignment horizontal="center" vertical="center" wrapText="1"/>
    </xf>
    <xf numFmtId="9" fontId="17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9" fontId="1" fillId="0" borderId="1" xfId="1" applyFont="1" applyBorder="1" applyAlignment="1">
      <alignment horizontal="justify" vertical="center" wrapText="1"/>
    </xf>
    <xf numFmtId="0" fontId="17" fillId="0" borderId="1" xfId="0" applyFont="1" applyBorder="1" applyAlignment="1">
      <alignment horizontal="center" vertical="center" wrapText="1"/>
    </xf>
    <xf numFmtId="9" fontId="17" fillId="0" borderId="11" xfId="1" applyFont="1" applyFill="1" applyBorder="1" applyAlignment="1">
      <alignment horizontal="center" vertical="center" wrapText="1"/>
    </xf>
    <xf numFmtId="9" fontId="17" fillId="0" borderId="1" xfId="1" applyFont="1" applyFill="1" applyBorder="1" applyAlignment="1">
      <alignment horizontal="center" vertical="center" wrapText="1"/>
    </xf>
    <xf numFmtId="1" fontId="17" fillId="0" borderId="11" xfId="1" applyNumberFormat="1" applyFont="1" applyBorder="1" applyAlignment="1">
      <alignment horizontal="center" vertical="center" wrapText="1"/>
    </xf>
    <xf numFmtId="1" fontId="17" fillId="0" borderId="11" xfId="0" applyNumberFormat="1" applyFont="1" applyBorder="1" applyAlignment="1">
      <alignment horizontal="center" vertical="center" wrapText="1"/>
    </xf>
    <xf numFmtId="1" fontId="17" fillId="0" borderId="1" xfId="1" applyNumberFormat="1" applyFont="1" applyBorder="1" applyAlignment="1">
      <alignment horizontal="center" vertical="center" wrapText="1"/>
    </xf>
    <xf numFmtId="9" fontId="4" fillId="0" borderId="1" xfId="1" applyFont="1" applyBorder="1" applyAlignment="1">
      <alignment horizontal="justify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9" borderId="5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justify" vertical="center" wrapText="1"/>
    </xf>
  </cellXfs>
  <cellStyles count="3">
    <cellStyle name="Incorrecto" xfId="2" builtinId="27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2</xdr:col>
      <xdr:colOff>298986</xdr:colOff>
      <xdr:row>0</xdr:row>
      <xdr:rowOff>742950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703797-4AAF-448D-A59A-0DA885684A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2374900" cy="723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37"/>
  <sheetViews>
    <sheetView tabSelected="1" zoomScale="85" zoomScaleNormal="85" workbookViewId="0">
      <selection activeCell="A2" sqref="A2:K2"/>
    </sheetView>
  </sheetViews>
  <sheetFormatPr baseColWidth="10" defaultColWidth="10.85546875" defaultRowHeight="15" x14ac:dyDescent="0.25"/>
  <cols>
    <col min="1" max="1" width="4.140625" style="1" customWidth="1"/>
    <col min="2" max="2" width="25.5703125" style="1" customWidth="1"/>
    <col min="3" max="3" width="13.85546875" style="1" customWidth="1"/>
    <col min="4" max="4" width="8.140625" style="1" customWidth="1"/>
    <col min="5" max="5" width="44.28515625" style="1" bestFit="1" customWidth="1"/>
    <col min="6" max="6" width="10.85546875" style="1" customWidth="1"/>
    <col min="7" max="7" width="24.42578125" style="1" customWidth="1"/>
    <col min="8" max="8" width="23.5703125" style="1" customWidth="1"/>
    <col min="9" max="9" width="10" style="1" customWidth="1"/>
    <col min="10" max="10" width="18.42578125" style="1" customWidth="1"/>
    <col min="11" max="11" width="15.85546875" style="1" customWidth="1"/>
    <col min="12" max="15" width="7.28515625" style="1" customWidth="1"/>
    <col min="16" max="16" width="22.5703125" style="1" customWidth="1"/>
    <col min="17" max="17" width="17.85546875" style="1" customWidth="1"/>
    <col min="18" max="18" width="19.7109375" style="1" customWidth="1"/>
    <col min="19" max="19" width="21.7109375" style="1" customWidth="1"/>
    <col min="20" max="21" width="25.42578125" style="1" customWidth="1"/>
    <col min="22" max="24" width="16.5703125" style="1" customWidth="1"/>
    <col min="25" max="25" width="40.28515625" style="1" customWidth="1"/>
    <col min="26" max="29" width="16.5703125" style="1" customWidth="1"/>
    <col min="30" max="30" width="33.42578125" style="1" customWidth="1"/>
    <col min="31" max="34" width="16.5703125" style="1" customWidth="1"/>
    <col min="35" max="35" width="43.7109375" style="1" customWidth="1"/>
    <col min="36" max="36" width="16.5703125" style="1" customWidth="1"/>
    <col min="37" max="38" width="22" style="1" customWidth="1"/>
    <col min="39" max="39" width="16.5703125" style="1" customWidth="1"/>
    <col min="40" max="40" width="34.85546875" style="1" customWidth="1"/>
    <col min="41" max="43" width="16.5703125" style="1" customWidth="1"/>
    <col min="44" max="44" width="21.5703125" style="1" customWidth="1"/>
    <col min="45" max="45" width="39.42578125" style="1" customWidth="1"/>
    <col min="46" max="16384" width="10.85546875" style="1"/>
  </cols>
  <sheetData>
    <row r="1" spans="1:45" s="31" customFormat="1" ht="70.5" customHeight="1" x14ac:dyDescent="0.25">
      <c r="A1" s="103" t="s">
        <v>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5" t="s">
        <v>1</v>
      </c>
      <c r="M1" s="105"/>
      <c r="N1" s="105"/>
      <c r="O1" s="105"/>
      <c r="P1" s="105"/>
    </row>
    <row r="2" spans="1:45" s="33" customFormat="1" ht="23.45" customHeight="1" x14ac:dyDescent="0.25">
      <c r="A2" s="107" t="s">
        <v>2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32"/>
      <c r="M2" s="32"/>
      <c r="N2" s="32"/>
      <c r="O2" s="32"/>
      <c r="P2" s="32"/>
    </row>
    <row r="3" spans="1:45" s="31" customFormat="1" x14ac:dyDescent="0.25"/>
    <row r="4" spans="1:45" s="31" customFormat="1" ht="29.1" customHeight="1" x14ac:dyDescent="0.25">
      <c r="F4" s="109" t="s">
        <v>3</v>
      </c>
      <c r="G4" s="110"/>
      <c r="H4" s="110"/>
      <c r="I4" s="110"/>
      <c r="J4" s="110"/>
      <c r="K4" s="111"/>
    </row>
    <row r="5" spans="1:45" s="31" customFormat="1" ht="15" customHeight="1" x14ac:dyDescent="0.25">
      <c r="F5" s="2" t="s">
        <v>4</v>
      </c>
      <c r="G5" s="2" t="s">
        <v>5</v>
      </c>
      <c r="H5" s="109" t="s">
        <v>6</v>
      </c>
      <c r="I5" s="110"/>
      <c r="J5" s="110"/>
      <c r="K5" s="111"/>
    </row>
    <row r="6" spans="1:45" s="31" customFormat="1" x14ac:dyDescent="0.25">
      <c r="F6" s="34">
        <v>1</v>
      </c>
      <c r="G6" s="34"/>
      <c r="H6" s="112" t="s">
        <v>7</v>
      </c>
      <c r="I6" s="112"/>
      <c r="J6" s="112"/>
      <c r="K6" s="112"/>
    </row>
    <row r="7" spans="1:45" s="31" customFormat="1" x14ac:dyDescent="0.25">
      <c r="F7" s="34"/>
      <c r="G7" s="34"/>
      <c r="H7" s="112"/>
      <c r="I7" s="112"/>
      <c r="J7" s="112"/>
      <c r="K7" s="112"/>
    </row>
    <row r="8" spans="1:45" s="31" customFormat="1" x14ac:dyDescent="0.25">
      <c r="F8" s="34"/>
      <c r="G8" s="34"/>
      <c r="H8" s="112"/>
      <c r="I8" s="112"/>
      <c r="J8" s="112"/>
      <c r="K8" s="112"/>
    </row>
    <row r="9" spans="1:45" s="31" customFormat="1" x14ac:dyDescent="0.25"/>
    <row r="10" spans="1:45" ht="14.45" customHeight="1" x14ac:dyDescent="0.25">
      <c r="A10" s="102" t="s">
        <v>8</v>
      </c>
      <c r="B10" s="102"/>
      <c r="C10" s="102" t="s">
        <v>9</v>
      </c>
      <c r="D10" s="102" t="s">
        <v>10</v>
      </c>
      <c r="E10" s="102"/>
      <c r="F10" s="102"/>
      <c r="G10" s="106" t="s">
        <v>11</v>
      </c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2" t="s">
        <v>12</v>
      </c>
      <c r="S10" s="102"/>
      <c r="T10" s="102"/>
      <c r="U10" s="102"/>
      <c r="V10" s="72" t="s">
        <v>13</v>
      </c>
      <c r="W10" s="73"/>
      <c r="X10" s="73"/>
      <c r="Y10" s="73"/>
      <c r="Z10" s="74"/>
      <c r="AA10" s="78" t="s">
        <v>14</v>
      </c>
      <c r="AB10" s="79"/>
      <c r="AC10" s="79"/>
      <c r="AD10" s="79"/>
      <c r="AE10" s="80"/>
      <c r="AF10" s="84" t="s">
        <v>15</v>
      </c>
      <c r="AG10" s="85"/>
      <c r="AH10" s="85"/>
      <c r="AI10" s="85"/>
      <c r="AJ10" s="86"/>
      <c r="AK10" s="90" t="s">
        <v>16</v>
      </c>
      <c r="AL10" s="91"/>
      <c r="AM10" s="91"/>
      <c r="AN10" s="91"/>
      <c r="AO10" s="92"/>
      <c r="AP10" s="96" t="s">
        <v>17</v>
      </c>
      <c r="AQ10" s="97"/>
      <c r="AR10" s="97"/>
      <c r="AS10" s="98"/>
    </row>
    <row r="11" spans="1:45" ht="14.45" customHeight="1" x14ac:dyDescent="0.25">
      <c r="A11" s="102"/>
      <c r="B11" s="102"/>
      <c r="C11" s="102"/>
      <c r="D11" s="102"/>
      <c r="E11" s="102"/>
      <c r="F11" s="102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2"/>
      <c r="S11" s="102"/>
      <c r="T11" s="102"/>
      <c r="U11" s="102"/>
      <c r="V11" s="75"/>
      <c r="W11" s="76"/>
      <c r="X11" s="76"/>
      <c r="Y11" s="76"/>
      <c r="Z11" s="77"/>
      <c r="AA11" s="81"/>
      <c r="AB11" s="82"/>
      <c r="AC11" s="82"/>
      <c r="AD11" s="82"/>
      <c r="AE11" s="83"/>
      <c r="AF11" s="87"/>
      <c r="AG11" s="88"/>
      <c r="AH11" s="88"/>
      <c r="AI11" s="88"/>
      <c r="AJ11" s="89"/>
      <c r="AK11" s="93"/>
      <c r="AL11" s="94"/>
      <c r="AM11" s="94"/>
      <c r="AN11" s="94"/>
      <c r="AO11" s="95"/>
      <c r="AP11" s="99"/>
      <c r="AQ11" s="100"/>
      <c r="AR11" s="100"/>
      <c r="AS11" s="101"/>
    </row>
    <row r="12" spans="1:45" ht="45.75" thickBot="1" x14ac:dyDescent="0.3">
      <c r="A12" s="2" t="s">
        <v>18</v>
      </c>
      <c r="B12" s="2" t="s">
        <v>19</v>
      </c>
      <c r="C12" s="102"/>
      <c r="D12" s="2" t="s">
        <v>20</v>
      </c>
      <c r="E12" s="2" t="s">
        <v>21</v>
      </c>
      <c r="F12" s="2" t="s">
        <v>22</v>
      </c>
      <c r="G12" s="20" t="s">
        <v>23</v>
      </c>
      <c r="H12" s="20" t="s">
        <v>24</v>
      </c>
      <c r="I12" s="20" t="s">
        <v>25</v>
      </c>
      <c r="J12" s="20" t="s">
        <v>26</v>
      </c>
      <c r="K12" s="20" t="s">
        <v>27</v>
      </c>
      <c r="L12" s="20" t="s">
        <v>28</v>
      </c>
      <c r="M12" s="20" t="s">
        <v>29</v>
      </c>
      <c r="N12" s="20" t="s">
        <v>30</v>
      </c>
      <c r="O12" s="20" t="s">
        <v>31</v>
      </c>
      <c r="P12" s="20" t="s">
        <v>32</v>
      </c>
      <c r="Q12" s="20" t="s">
        <v>33</v>
      </c>
      <c r="R12" s="2" t="s">
        <v>34</v>
      </c>
      <c r="S12" s="2" t="s">
        <v>35</v>
      </c>
      <c r="T12" s="2" t="s">
        <v>36</v>
      </c>
      <c r="U12" s="2" t="s">
        <v>37</v>
      </c>
      <c r="V12" s="3" t="s">
        <v>38</v>
      </c>
      <c r="W12" s="3" t="s">
        <v>39</v>
      </c>
      <c r="X12" s="3" t="s">
        <v>40</v>
      </c>
      <c r="Y12" s="3" t="s">
        <v>41</v>
      </c>
      <c r="Z12" s="3" t="s">
        <v>42</v>
      </c>
      <c r="AA12" s="23" t="s">
        <v>38</v>
      </c>
      <c r="AB12" s="23" t="s">
        <v>39</v>
      </c>
      <c r="AC12" s="23" t="s">
        <v>40</v>
      </c>
      <c r="AD12" s="23" t="s">
        <v>41</v>
      </c>
      <c r="AE12" s="23" t="s">
        <v>42</v>
      </c>
      <c r="AF12" s="24" t="s">
        <v>38</v>
      </c>
      <c r="AG12" s="24" t="s">
        <v>39</v>
      </c>
      <c r="AH12" s="24" t="s">
        <v>40</v>
      </c>
      <c r="AI12" s="24" t="s">
        <v>41</v>
      </c>
      <c r="AJ12" s="24" t="s">
        <v>42</v>
      </c>
      <c r="AK12" s="25" t="s">
        <v>38</v>
      </c>
      <c r="AL12" s="25" t="s">
        <v>39</v>
      </c>
      <c r="AM12" s="25" t="s">
        <v>40</v>
      </c>
      <c r="AN12" s="25" t="s">
        <v>41</v>
      </c>
      <c r="AO12" s="25" t="s">
        <v>42</v>
      </c>
      <c r="AP12" s="4" t="s">
        <v>38</v>
      </c>
      <c r="AQ12" s="4" t="s">
        <v>39</v>
      </c>
      <c r="AR12" s="4" t="s">
        <v>40</v>
      </c>
      <c r="AS12" s="4" t="s">
        <v>41</v>
      </c>
    </row>
    <row r="13" spans="1:45" s="29" customFormat="1" ht="75" x14ac:dyDescent="0.25">
      <c r="A13" s="22">
        <v>4</v>
      </c>
      <c r="B13" s="21" t="s">
        <v>43</v>
      </c>
      <c r="C13" s="22" t="s">
        <v>44</v>
      </c>
      <c r="D13" s="26" t="s">
        <v>45</v>
      </c>
      <c r="E13" s="21" t="s">
        <v>46</v>
      </c>
      <c r="F13" s="21" t="s">
        <v>47</v>
      </c>
      <c r="G13" s="21" t="s">
        <v>48</v>
      </c>
      <c r="H13" s="40" t="s">
        <v>49</v>
      </c>
      <c r="I13" s="42" t="s">
        <v>95</v>
      </c>
      <c r="J13" s="35" t="s">
        <v>50</v>
      </c>
      <c r="K13" s="43" t="s">
        <v>51</v>
      </c>
      <c r="L13" s="41">
        <v>0</v>
      </c>
      <c r="M13" s="41">
        <v>0.4</v>
      </c>
      <c r="N13" s="41">
        <v>0.48</v>
      </c>
      <c r="O13" s="41">
        <v>0.55000000000000004</v>
      </c>
      <c r="P13" s="41">
        <v>0.55000000000000004</v>
      </c>
      <c r="Q13" s="44" t="s">
        <v>52</v>
      </c>
      <c r="R13" s="48" t="s">
        <v>53</v>
      </c>
      <c r="S13" s="40" t="s">
        <v>54</v>
      </c>
      <c r="T13" s="43" t="s">
        <v>55</v>
      </c>
      <c r="U13" s="53" t="s">
        <v>56</v>
      </c>
      <c r="V13" s="28">
        <f t="shared" ref="V13:V27" si="0">L13</f>
        <v>0</v>
      </c>
      <c r="W13" s="21"/>
      <c r="X13" s="21" t="e">
        <f>IF(W13/V13&gt;100%,100%,W13/V13)</f>
        <v>#DIV/0!</v>
      </c>
      <c r="Y13" s="21"/>
      <c r="Z13" s="21"/>
      <c r="AA13" s="28">
        <f t="shared" ref="AA13:AA27" si="1">M13</f>
        <v>0.4</v>
      </c>
      <c r="AB13" s="21"/>
      <c r="AC13" s="21">
        <f>IF(AB13/AA13&gt;100%,100%,AB13/AA13)</f>
        <v>0</v>
      </c>
      <c r="AD13" s="21"/>
      <c r="AE13" s="21"/>
      <c r="AF13" s="28">
        <f t="shared" ref="AF13:AF27" si="2">N13</f>
        <v>0.48</v>
      </c>
      <c r="AG13" s="21"/>
      <c r="AH13" s="21">
        <f>IF(AG13/AF13&gt;100%,100%,AG13/AF13)</f>
        <v>0</v>
      </c>
      <c r="AI13" s="21"/>
      <c r="AJ13" s="21"/>
      <c r="AK13" s="28">
        <f t="shared" ref="AK13:AK27" si="3">O13</f>
        <v>0.55000000000000004</v>
      </c>
      <c r="AL13" s="21"/>
      <c r="AM13" s="21">
        <f>IF(AL13/AK13&gt;100%,100%,AL13/AK13)</f>
        <v>0</v>
      </c>
      <c r="AN13" s="21"/>
      <c r="AO13" s="21"/>
      <c r="AP13" s="21">
        <f t="shared" ref="AP13:AP27" si="4">P13</f>
        <v>0.55000000000000004</v>
      </c>
      <c r="AQ13" s="21"/>
      <c r="AR13" s="21">
        <f>IF(AQ13/AP13&gt;100%,100%,AQ13/AP13)</f>
        <v>0</v>
      </c>
      <c r="AS13" s="21"/>
    </row>
    <row r="14" spans="1:45" s="29" customFormat="1" ht="90" x14ac:dyDescent="0.25">
      <c r="A14" s="22">
        <v>4</v>
      </c>
      <c r="B14" s="21" t="s">
        <v>43</v>
      </c>
      <c r="C14" s="22" t="s">
        <v>57</v>
      </c>
      <c r="D14" s="26" t="s">
        <v>58</v>
      </c>
      <c r="E14" s="21" t="s">
        <v>59</v>
      </c>
      <c r="F14" s="21" t="s">
        <v>47</v>
      </c>
      <c r="G14" s="21" t="s">
        <v>60</v>
      </c>
      <c r="H14" s="36" t="s">
        <v>61</v>
      </c>
      <c r="I14" s="37">
        <v>0.6</v>
      </c>
      <c r="J14" s="38" t="s">
        <v>50</v>
      </c>
      <c r="K14" s="43" t="s">
        <v>51</v>
      </c>
      <c r="L14" s="45">
        <v>0.12</v>
      </c>
      <c r="M14" s="45">
        <v>0.34</v>
      </c>
      <c r="N14" s="45">
        <v>0.51</v>
      </c>
      <c r="O14" s="45">
        <v>0.7</v>
      </c>
      <c r="P14" s="45">
        <v>0.7</v>
      </c>
      <c r="Q14" s="46" t="s">
        <v>62</v>
      </c>
      <c r="R14" s="49" t="s">
        <v>63</v>
      </c>
      <c r="S14" s="36" t="s">
        <v>64</v>
      </c>
      <c r="T14" s="43" t="s">
        <v>55</v>
      </c>
      <c r="U14" s="47" t="s">
        <v>56</v>
      </c>
      <c r="V14" s="28">
        <f t="shared" si="0"/>
        <v>0.12</v>
      </c>
      <c r="W14" s="21"/>
      <c r="X14" s="21">
        <f t="shared" ref="X14:X27" si="5">IF(W14/V14&gt;100%,100%,W14/V14)</f>
        <v>0</v>
      </c>
      <c r="Y14" s="21"/>
      <c r="Z14" s="21"/>
      <c r="AA14" s="28">
        <f t="shared" si="1"/>
        <v>0.34</v>
      </c>
      <c r="AB14" s="21"/>
      <c r="AC14" s="21">
        <f t="shared" ref="AC14:AC27" si="6">IF(AB14/AA14&gt;100%,100%,AB14/AA14)</f>
        <v>0</v>
      </c>
      <c r="AD14" s="21"/>
      <c r="AE14" s="21"/>
      <c r="AF14" s="28">
        <f t="shared" si="2"/>
        <v>0.51</v>
      </c>
      <c r="AG14" s="21"/>
      <c r="AH14" s="21">
        <f t="shared" ref="AH14:AH27" si="7">IF(AG14/AF14&gt;100%,100%,AG14/AF14)</f>
        <v>0</v>
      </c>
      <c r="AI14" s="21"/>
      <c r="AJ14" s="21"/>
      <c r="AK14" s="28">
        <f t="shared" si="3"/>
        <v>0.7</v>
      </c>
      <c r="AL14" s="21"/>
      <c r="AM14" s="21">
        <f t="shared" ref="AM14:AM27" si="8">IF(AL14/AK14&gt;100%,100%,AL14/AK14)</f>
        <v>0</v>
      </c>
      <c r="AN14" s="21"/>
      <c r="AO14" s="21"/>
      <c r="AP14" s="21">
        <f t="shared" si="4"/>
        <v>0.7</v>
      </c>
      <c r="AQ14" s="21"/>
      <c r="AR14" s="21">
        <f t="shared" ref="AR14:AR27" si="9">IF(AQ14/AP14&gt;100%,100%,AQ14/AP14)</f>
        <v>0</v>
      </c>
      <c r="AS14" s="21"/>
    </row>
    <row r="15" spans="1:45" s="29" customFormat="1" ht="105" x14ac:dyDescent="0.25">
      <c r="A15" s="22">
        <v>4</v>
      </c>
      <c r="B15" s="21" t="s">
        <v>43</v>
      </c>
      <c r="C15" s="22" t="s">
        <v>57</v>
      </c>
      <c r="D15" s="26" t="s">
        <v>65</v>
      </c>
      <c r="E15" s="21" t="s">
        <v>66</v>
      </c>
      <c r="F15" s="21" t="s">
        <v>47</v>
      </c>
      <c r="G15" s="21" t="s">
        <v>67</v>
      </c>
      <c r="H15" s="36" t="s">
        <v>68</v>
      </c>
      <c r="I15" s="37">
        <v>0.6</v>
      </c>
      <c r="J15" s="38" t="s">
        <v>50</v>
      </c>
      <c r="K15" s="43" t="s">
        <v>51</v>
      </c>
      <c r="L15" s="41">
        <v>0.12</v>
      </c>
      <c r="M15" s="41">
        <v>0.3</v>
      </c>
      <c r="N15" s="41">
        <v>0.5</v>
      </c>
      <c r="O15" s="41">
        <v>0.68</v>
      </c>
      <c r="P15" s="41">
        <v>0.68</v>
      </c>
      <c r="Q15" s="46" t="s">
        <v>62</v>
      </c>
      <c r="R15" s="49" t="s">
        <v>63</v>
      </c>
      <c r="S15" s="36" t="s">
        <v>64</v>
      </c>
      <c r="T15" s="43" t="s">
        <v>55</v>
      </c>
      <c r="U15" s="47" t="s">
        <v>56</v>
      </c>
      <c r="V15" s="28">
        <f t="shared" si="0"/>
        <v>0.12</v>
      </c>
      <c r="W15" s="21"/>
      <c r="X15" s="21">
        <f t="shared" si="5"/>
        <v>0</v>
      </c>
      <c r="Y15" s="21"/>
      <c r="Z15" s="21"/>
      <c r="AA15" s="28">
        <f t="shared" si="1"/>
        <v>0.3</v>
      </c>
      <c r="AB15" s="21"/>
      <c r="AC15" s="21">
        <f t="shared" si="6"/>
        <v>0</v>
      </c>
      <c r="AD15" s="21"/>
      <c r="AE15" s="21"/>
      <c r="AF15" s="28">
        <f t="shared" si="2"/>
        <v>0.5</v>
      </c>
      <c r="AG15" s="21"/>
      <c r="AH15" s="21">
        <f t="shared" si="7"/>
        <v>0</v>
      </c>
      <c r="AI15" s="21"/>
      <c r="AJ15" s="21"/>
      <c r="AK15" s="28">
        <f t="shared" si="3"/>
        <v>0.68</v>
      </c>
      <c r="AL15" s="21"/>
      <c r="AM15" s="21">
        <f t="shared" si="8"/>
        <v>0</v>
      </c>
      <c r="AN15" s="21"/>
      <c r="AO15" s="21"/>
      <c r="AP15" s="21">
        <f t="shared" si="4"/>
        <v>0.68</v>
      </c>
      <c r="AQ15" s="21"/>
      <c r="AR15" s="21">
        <f t="shared" si="9"/>
        <v>0</v>
      </c>
      <c r="AS15" s="21"/>
    </row>
    <row r="16" spans="1:45" s="29" customFormat="1" ht="90" x14ac:dyDescent="0.25">
      <c r="A16" s="22">
        <v>4</v>
      </c>
      <c r="B16" s="21" t="s">
        <v>43</v>
      </c>
      <c r="C16" s="22" t="s">
        <v>57</v>
      </c>
      <c r="D16" s="26" t="s">
        <v>69</v>
      </c>
      <c r="E16" s="21" t="s">
        <v>70</v>
      </c>
      <c r="F16" s="21" t="s">
        <v>47</v>
      </c>
      <c r="G16" s="21" t="s">
        <v>71</v>
      </c>
      <c r="H16" s="36" t="s">
        <v>72</v>
      </c>
      <c r="I16" s="39">
        <v>0.96489999999999998</v>
      </c>
      <c r="J16" s="38" t="s">
        <v>50</v>
      </c>
      <c r="K16" s="43" t="s">
        <v>51</v>
      </c>
      <c r="L16" s="41">
        <v>0.25</v>
      </c>
      <c r="M16" s="41">
        <v>0.5</v>
      </c>
      <c r="N16" s="41">
        <v>0.7</v>
      </c>
      <c r="O16" s="55">
        <v>0.98499999999999999</v>
      </c>
      <c r="P16" s="55">
        <v>0.98499999999999999</v>
      </c>
      <c r="Q16" s="46" t="s">
        <v>62</v>
      </c>
      <c r="R16" s="49" t="s">
        <v>63</v>
      </c>
      <c r="S16" s="36" t="s">
        <v>64</v>
      </c>
      <c r="T16" s="43" t="s">
        <v>55</v>
      </c>
      <c r="U16" s="47" t="s">
        <v>56</v>
      </c>
      <c r="V16" s="28">
        <f t="shared" si="0"/>
        <v>0.25</v>
      </c>
      <c r="W16" s="21"/>
      <c r="X16" s="21">
        <f t="shared" si="5"/>
        <v>0</v>
      </c>
      <c r="Y16" s="21"/>
      <c r="Z16" s="21"/>
      <c r="AA16" s="28">
        <f t="shared" si="1"/>
        <v>0.5</v>
      </c>
      <c r="AB16" s="21"/>
      <c r="AC16" s="21">
        <f t="shared" si="6"/>
        <v>0</v>
      </c>
      <c r="AD16" s="21"/>
      <c r="AE16" s="21"/>
      <c r="AF16" s="28">
        <f t="shared" si="2"/>
        <v>0.7</v>
      </c>
      <c r="AG16" s="21"/>
      <c r="AH16" s="21">
        <f t="shared" si="7"/>
        <v>0</v>
      </c>
      <c r="AI16" s="21"/>
      <c r="AJ16" s="21"/>
      <c r="AK16" s="28">
        <f t="shared" si="3"/>
        <v>0.98499999999999999</v>
      </c>
      <c r="AL16" s="21"/>
      <c r="AM16" s="21">
        <f t="shared" si="8"/>
        <v>0</v>
      </c>
      <c r="AN16" s="21"/>
      <c r="AO16" s="21"/>
      <c r="AP16" s="21">
        <f t="shared" si="4"/>
        <v>0.98499999999999999</v>
      </c>
      <c r="AQ16" s="21"/>
      <c r="AR16" s="21">
        <f t="shared" si="9"/>
        <v>0</v>
      </c>
      <c r="AS16" s="21"/>
    </row>
    <row r="17" spans="1:45" s="29" customFormat="1" ht="90" x14ac:dyDescent="0.25">
      <c r="A17" s="22">
        <v>4</v>
      </c>
      <c r="B17" s="21" t="s">
        <v>43</v>
      </c>
      <c r="C17" s="22" t="s">
        <v>57</v>
      </c>
      <c r="D17" s="26" t="s">
        <v>73</v>
      </c>
      <c r="E17" s="21" t="s">
        <v>74</v>
      </c>
      <c r="F17" s="21" t="s">
        <v>47</v>
      </c>
      <c r="G17" s="21" t="s">
        <v>75</v>
      </c>
      <c r="H17" s="40" t="s">
        <v>76</v>
      </c>
      <c r="I17" s="41">
        <v>0.25</v>
      </c>
      <c r="J17" s="42" t="s">
        <v>50</v>
      </c>
      <c r="K17" s="43" t="s">
        <v>51</v>
      </c>
      <c r="L17" s="41">
        <v>0.08</v>
      </c>
      <c r="M17" s="41">
        <v>0.2</v>
      </c>
      <c r="N17" s="41">
        <v>0.3</v>
      </c>
      <c r="O17" s="41">
        <v>0.55000000000000004</v>
      </c>
      <c r="P17" s="41">
        <v>0.55000000000000004</v>
      </c>
      <c r="Q17" s="44" t="s">
        <v>62</v>
      </c>
      <c r="R17" s="48" t="s">
        <v>63</v>
      </c>
      <c r="S17" s="36" t="s">
        <v>64</v>
      </c>
      <c r="T17" s="43" t="s">
        <v>55</v>
      </c>
      <c r="U17" s="47" t="s">
        <v>56</v>
      </c>
      <c r="V17" s="28">
        <f t="shared" si="0"/>
        <v>0.08</v>
      </c>
      <c r="W17" s="21"/>
      <c r="X17" s="21">
        <f t="shared" si="5"/>
        <v>0</v>
      </c>
      <c r="Y17" s="21"/>
      <c r="Z17" s="21"/>
      <c r="AA17" s="28">
        <f t="shared" si="1"/>
        <v>0.2</v>
      </c>
      <c r="AB17" s="21"/>
      <c r="AC17" s="21">
        <f t="shared" si="6"/>
        <v>0</v>
      </c>
      <c r="AD17" s="21"/>
      <c r="AE17" s="21"/>
      <c r="AF17" s="28">
        <f t="shared" si="2"/>
        <v>0.3</v>
      </c>
      <c r="AG17" s="21"/>
      <c r="AH17" s="21">
        <f t="shared" si="7"/>
        <v>0</v>
      </c>
      <c r="AI17" s="21"/>
      <c r="AJ17" s="21"/>
      <c r="AK17" s="28">
        <f t="shared" si="3"/>
        <v>0.55000000000000004</v>
      </c>
      <c r="AL17" s="21"/>
      <c r="AM17" s="21">
        <f t="shared" si="8"/>
        <v>0</v>
      </c>
      <c r="AN17" s="21"/>
      <c r="AO17" s="21"/>
      <c r="AP17" s="21">
        <f t="shared" si="4"/>
        <v>0.55000000000000004</v>
      </c>
      <c r="AQ17" s="21"/>
      <c r="AR17" s="21">
        <f t="shared" si="9"/>
        <v>0</v>
      </c>
      <c r="AS17" s="21"/>
    </row>
    <row r="18" spans="1:45" s="29" customFormat="1" ht="90" x14ac:dyDescent="0.25">
      <c r="A18" s="22">
        <v>4</v>
      </c>
      <c r="B18" s="21" t="s">
        <v>43</v>
      </c>
      <c r="C18" s="22" t="s">
        <v>57</v>
      </c>
      <c r="D18" s="26" t="s">
        <v>77</v>
      </c>
      <c r="E18" s="21" t="s">
        <v>78</v>
      </c>
      <c r="F18" s="21" t="s">
        <v>79</v>
      </c>
      <c r="G18" s="21" t="s">
        <v>80</v>
      </c>
      <c r="H18" s="36" t="s">
        <v>81</v>
      </c>
      <c r="I18" s="37">
        <v>0.95</v>
      </c>
      <c r="J18" s="38" t="s">
        <v>82</v>
      </c>
      <c r="K18" s="43" t="s">
        <v>51</v>
      </c>
      <c r="L18" s="41">
        <v>0.98</v>
      </c>
      <c r="M18" s="41">
        <v>1</v>
      </c>
      <c r="N18" s="41">
        <v>1</v>
      </c>
      <c r="O18" s="41">
        <v>1</v>
      </c>
      <c r="P18" s="41">
        <v>1</v>
      </c>
      <c r="Q18" s="46" t="s">
        <v>62</v>
      </c>
      <c r="R18" s="49" t="s">
        <v>83</v>
      </c>
      <c r="S18" s="36" t="s">
        <v>84</v>
      </c>
      <c r="T18" s="43" t="s">
        <v>55</v>
      </c>
      <c r="U18" s="47" t="s">
        <v>56</v>
      </c>
      <c r="V18" s="28">
        <f t="shared" si="0"/>
        <v>0.98</v>
      </c>
      <c r="W18" s="21"/>
      <c r="X18" s="21">
        <f t="shared" si="5"/>
        <v>0</v>
      </c>
      <c r="Y18" s="21"/>
      <c r="Z18" s="21"/>
      <c r="AA18" s="28">
        <f t="shared" si="1"/>
        <v>1</v>
      </c>
      <c r="AB18" s="21"/>
      <c r="AC18" s="21">
        <f t="shared" si="6"/>
        <v>0</v>
      </c>
      <c r="AD18" s="21"/>
      <c r="AE18" s="21"/>
      <c r="AF18" s="28">
        <f t="shared" si="2"/>
        <v>1</v>
      </c>
      <c r="AG18" s="21"/>
      <c r="AH18" s="21">
        <f t="shared" si="7"/>
        <v>0</v>
      </c>
      <c r="AI18" s="21"/>
      <c r="AJ18" s="21"/>
      <c r="AK18" s="28">
        <f t="shared" si="3"/>
        <v>1</v>
      </c>
      <c r="AL18" s="21"/>
      <c r="AM18" s="21">
        <f t="shared" si="8"/>
        <v>0</v>
      </c>
      <c r="AN18" s="21"/>
      <c r="AO18" s="21"/>
      <c r="AP18" s="21">
        <f t="shared" si="4"/>
        <v>1</v>
      </c>
      <c r="AQ18" s="21"/>
      <c r="AR18" s="21">
        <f t="shared" si="9"/>
        <v>0</v>
      </c>
      <c r="AS18" s="21"/>
    </row>
    <row r="19" spans="1:45" s="29" customFormat="1" ht="120" x14ac:dyDescent="0.25">
      <c r="A19" s="22">
        <v>4</v>
      </c>
      <c r="B19" s="21" t="s">
        <v>43</v>
      </c>
      <c r="C19" s="22" t="s">
        <v>57</v>
      </c>
      <c r="D19" s="26" t="s">
        <v>85</v>
      </c>
      <c r="E19" s="21" t="s">
        <v>135</v>
      </c>
      <c r="F19" s="21" t="s">
        <v>47</v>
      </c>
      <c r="G19" s="21" t="s">
        <v>86</v>
      </c>
      <c r="H19" s="36" t="s">
        <v>87</v>
      </c>
      <c r="I19" s="37">
        <v>1</v>
      </c>
      <c r="J19" s="38" t="s">
        <v>82</v>
      </c>
      <c r="K19" s="43" t="s">
        <v>51</v>
      </c>
      <c r="L19" s="45">
        <v>1</v>
      </c>
      <c r="M19" s="45">
        <v>1</v>
      </c>
      <c r="N19" s="45">
        <v>1</v>
      </c>
      <c r="O19" s="45">
        <v>1</v>
      </c>
      <c r="P19" s="45">
        <v>1</v>
      </c>
      <c r="Q19" s="46" t="s">
        <v>62</v>
      </c>
      <c r="R19" s="49" t="s">
        <v>83</v>
      </c>
      <c r="S19" s="50" t="s">
        <v>88</v>
      </c>
      <c r="T19" s="43" t="s">
        <v>55</v>
      </c>
      <c r="U19" s="47" t="s">
        <v>56</v>
      </c>
      <c r="V19" s="28">
        <f t="shared" si="0"/>
        <v>1</v>
      </c>
      <c r="W19" s="21"/>
      <c r="X19" s="21">
        <f t="shared" si="5"/>
        <v>0</v>
      </c>
      <c r="Y19" s="21"/>
      <c r="Z19" s="21"/>
      <c r="AA19" s="28">
        <f t="shared" si="1"/>
        <v>1</v>
      </c>
      <c r="AB19" s="21"/>
      <c r="AC19" s="21">
        <f t="shared" si="6"/>
        <v>0</v>
      </c>
      <c r="AD19" s="21"/>
      <c r="AE19" s="21"/>
      <c r="AF19" s="28">
        <f t="shared" si="2"/>
        <v>1</v>
      </c>
      <c r="AG19" s="21"/>
      <c r="AH19" s="21">
        <f t="shared" si="7"/>
        <v>0</v>
      </c>
      <c r="AI19" s="21"/>
      <c r="AJ19" s="21"/>
      <c r="AK19" s="28">
        <f t="shared" si="3"/>
        <v>1</v>
      </c>
      <c r="AL19" s="21"/>
      <c r="AM19" s="21">
        <f t="shared" si="8"/>
        <v>0</v>
      </c>
      <c r="AN19" s="21"/>
      <c r="AO19" s="21"/>
      <c r="AP19" s="21">
        <f t="shared" si="4"/>
        <v>1</v>
      </c>
      <c r="AQ19" s="21"/>
      <c r="AR19" s="21">
        <f t="shared" si="9"/>
        <v>0</v>
      </c>
      <c r="AS19" s="21"/>
    </row>
    <row r="20" spans="1:45" s="29" customFormat="1" ht="135" x14ac:dyDescent="0.25">
      <c r="A20" s="22">
        <v>4</v>
      </c>
      <c r="B20" s="21" t="s">
        <v>43</v>
      </c>
      <c r="C20" s="22" t="s">
        <v>57</v>
      </c>
      <c r="D20" s="26" t="s">
        <v>89</v>
      </c>
      <c r="E20" s="21" t="s">
        <v>136</v>
      </c>
      <c r="F20" s="21" t="s">
        <v>47</v>
      </c>
      <c r="G20" s="21" t="s">
        <v>137</v>
      </c>
      <c r="H20" s="36" t="s">
        <v>138</v>
      </c>
      <c r="I20" s="37" t="s">
        <v>139</v>
      </c>
      <c r="J20" s="38" t="s">
        <v>50</v>
      </c>
      <c r="K20" s="43" t="s">
        <v>51</v>
      </c>
      <c r="L20" s="45">
        <v>0</v>
      </c>
      <c r="M20" s="45">
        <v>0.4</v>
      </c>
      <c r="N20" s="45">
        <v>0.6</v>
      </c>
      <c r="O20" s="45">
        <v>0.8</v>
      </c>
      <c r="P20" s="45">
        <v>0.8</v>
      </c>
      <c r="Q20" s="46" t="s">
        <v>62</v>
      </c>
      <c r="R20" s="51" t="s">
        <v>90</v>
      </c>
      <c r="S20" s="36" t="s">
        <v>88</v>
      </c>
      <c r="T20" s="43" t="s">
        <v>55</v>
      </c>
      <c r="U20" s="47" t="s">
        <v>140</v>
      </c>
      <c r="V20" s="28">
        <f t="shared" si="0"/>
        <v>0</v>
      </c>
      <c r="W20" s="21"/>
      <c r="X20" s="21" t="e">
        <f t="shared" si="5"/>
        <v>#DIV/0!</v>
      </c>
      <c r="Y20" s="21"/>
      <c r="Z20" s="21"/>
      <c r="AA20" s="28">
        <f t="shared" si="1"/>
        <v>0.4</v>
      </c>
      <c r="AB20" s="21"/>
      <c r="AC20" s="21">
        <f t="shared" si="6"/>
        <v>0</v>
      </c>
      <c r="AD20" s="21"/>
      <c r="AE20" s="21"/>
      <c r="AF20" s="28">
        <f t="shared" si="2"/>
        <v>0.6</v>
      </c>
      <c r="AG20" s="21"/>
      <c r="AH20" s="21">
        <f t="shared" si="7"/>
        <v>0</v>
      </c>
      <c r="AI20" s="21"/>
      <c r="AJ20" s="21"/>
      <c r="AK20" s="28">
        <f t="shared" si="3"/>
        <v>0.8</v>
      </c>
      <c r="AL20" s="21"/>
      <c r="AM20" s="21">
        <f t="shared" si="8"/>
        <v>0</v>
      </c>
      <c r="AN20" s="21"/>
      <c r="AO20" s="21"/>
      <c r="AP20" s="21">
        <f t="shared" si="4"/>
        <v>0.8</v>
      </c>
      <c r="AQ20" s="21"/>
      <c r="AR20" s="21">
        <f t="shared" si="9"/>
        <v>0</v>
      </c>
      <c r="AS20" s="21"/>
    </row>
    <row r="21" spans="1:45" s="29" customFormat="1" ht="75" x14ac:dyDescent="0.25">
      <c r="A21" s="22">
        <v>4</v>
      </c>
      <c r="B21" s="21" t="s">
        <v>43</v>
      </c>
      <c r="C21" s="22" t="s">
        <v>91</v>
      </c>
      <c r="D21" s="26" t="s">
        <v>92</v>
      </c>
      <c r="E21" s="21" t="s">
        <v>141</v>
      </c>
      <c r="F21" s="21" t="s">
        <v>79</v>
      </c>
      <c r="G21" s="21" t="s">
        <v>93</v>
      </c>
      <c r="H21" s="36" t="s">
        <v>94</v>
      </c>
      <c r="I21" s="42" t="s">
        <v>95</v>
      </c>
      <c r="J21" s="38" t="s">
        <v>96</v>
      </c>
      <c r="K21" s="36" t="s">
        <v>97</v>
      </c>
      <c r="L21" s="42">
        <v>1800</v>
      </c>
      <c r="M21" s="42">
        <v>1800</v>
      </c>
      <c r="N21" s="42">
        <v>1800</v>
      </c>
      <c r="O21" s="42">
        <v>1800</v>
      </c>
      <c r="P21" s="54">
        <f t="shared" ref="P21:P22" si="10">SUM(L21:O21)</f>
        <v>7200</v>
      </c>
      <c r="Q21" s="46" t="s">
        <v>62</v>
      </c>
      <c r="R21" s="51" t="s">
        <v>98</v>
      </c>
      <c r="S21" s="36" t="s">
        <v>99</v>
      </c>
      <c r="T21" s="36" t="s">
        <v>100</v>
      </c>
      <c r="U21" s="47" t="s">
        <v>101</v>
      </c>
      <c r="V21" s="28">
        <f t="shared" si="0"/>
        <v>1800</v>
      </c>
      <c r="W21" s="21"/>
      <c r="X21" s="21">
        <f t="shared" si="5"/>
        <v>0</v>
      </c>
      <c r="Y21" s="21"/>
      <c r="Z21" s="21"/>
      <c r="AA21" s="28">
        <f t="shared" si="1"/>
        <v>1800</v>
      </c>
      <c r="AB21" s="21"/>
      <c r="AC21" s="21">
        <f t="shared" si="6"/>
        <v>0</v>
      </c>
      <c r="AD21" s="21"/>
      <c r="AE21" s="21"/>
      <c r="AF21" s="28">
        <f t="shared" si="2"/>
        <v>1800</v>
      </c>
      <c r="AG21" s="21"/>
      <c r="AH21" s="21">
        <f t="shared" si="7"/>
        <v>0</v>
      </c>
      <c r="AI21" s="21"/>
      <c r="AJ21" s="21"/>
      <c r="AK21" s="28">
        <f t="shared" si="3"/>
        <v>1800</v>
      </c>
      <c r="AL21" s="21"/>
      <c r="AM21" s="21">
        <f t="shared" si="8"/>
        <v>0</v>
      </c>
      <c r="AN21" s="21"/>
      <c r="AO21" s="21"/>
      <c r="AP21" s="21">
        <f t="shared" si="4"/>
        <v>7200</v>
      </c>
      <c r="AQ21" s="21"/>
      <c r="AR21" s="21">
        <f t="shared" si="9"/>
        <v>0</v>
      </c>
      <c r="AS21" s="21"/>
    </row>
    <row r="22" spans="1:45" s="29" customFormat="1" ht="60" x14ac:dyDescent="0.25">
      <c r="A22" s="22">
        <v>4</v>
      </c>
      <c r="B22" s="21" t="s">
        <v>43</v>
      </c>
      <c r="C22" s="22" t="s">
        <v>91</v>
      </c>
      <c r="D22" s="26" t="s">
        <v>102</v>
      </c>
      <c r="E22" s="21" t="s">
        <v>142</v>
      </c>
      <c r="F22" s="21" t="s">
        <v>47</v>
      </c>
      <c r="G22" s="21" t="s">
        <v>103</v>
      </c>
      <c r="H22" s="36" t="s">
        <v>104</v>
      </c>
      <c r="I22" s="42" t="s">
        <v>95</v>
      </c>
      <c r="J22" s="38" t="s">
        <v>96</v>
      </c>
      <c r="K22" s="36" t="s">
        <v>105</v>
      </c>
      <c r="L22" s="42">
        <v>900</v>
      </c>
      <c r="M22" s="42">
        <v>900</v>
      </c>
      <c r="N22" s="42">
        <v>900</v>
      </c>
      <c r="O22" s="42">
        <v>900</v>
      </c>
      <c r="P22" s="54">
        <f t="shared" si="10"/>
        <v>3600</v>
      </c>
      <c r="Q22" s="46" t="s">
        <v>62</v>
      </c>
      <c r="R22" s="51" t="s">
        <v>106</v>
      </c>
      <c r="S22" s="36" t="s">
        <v>99</v>
      </c>
      <c r="T22" s="36" t="s">
        <v>100</v>
      </c>
      <c r="U22" s="47" t="s">
        <v>101</v>
      </c>
      <c r="V22" s="28">
        <f t="shared" si="0"/>
        <v>900</v>
      </c>
      <c r="W22" s="21"/>
      <c r="X22" s="21">
        <f t="shared" si="5"/>
        <v>0</v>
      </c>
      <c r="Y22" s="21"/>
      <c r="Z22" s="21"/>
      <c r="AA22" s="28">
        <f t="shared" si="1"/>
        <v>900</v>
      </c>
      <c r="AB22" s="21"/>
      <c r="AC22" s="21">
        <f t="shared" si="6"/>
        <v>0</v>
      </c>
      <c r="AD22" s="21"/>
      <c r="AE22" s="21"/>
      <c r="AF22" s="28">
        <f t="shared" si="2"/>
        <v>900</v>
      </c>
      <c r="AG22" s="21"/>
      <c r="AH22" s="21">
        <f t="shared" si="7"/>
        <v>0</v>
      </c>
      <c r="AI22" s="21"/>
      <c r="AJ22" s="21"/>
      <c r="AK22" s="28">
        <f t="shared" si="3"/>
        <v>900</v>
      </c>
      <c r="AL22" s="21"/>
      <c r="AM22" s="21">
        <f t="shared" si="8"/>
        <v>0</v>
      </c>
      <c r="AN22" s="21"/>
      <c r="AO22" s="21"/>
      <c r="AP22" s="21">
        <f t="shared" si="4"/>
        <v>3600</v>
      </c>
      <c r="AQ22" s="21"/>
      <c r="AR22" s="21">
        <f t="shared" si="9"/>
        <v>0</v>
      </c>
      <c r="AS22" s="21"/>
    </row>
    <row r="23" spans="1:45" s="29" customFormat="1" ht="90" x14ac:dyDescent="0.25">
      <c r="A23" s="22">
        <v>4</v>
      </c>
      <c r="B23" s="21" t="s">
        <v>43</v>
      </c>
      <c r="C23" s="22" t="s">
        <v>91</v>
      </c>
      <c r="D23" s="26" t="s">
        <v>107</v>
      </c>
      <c r="E23" s="21" t="s">
        <v>143</v>
      </c>
      <c r="F23" s="21" t="s">
        <v>47</v>
      </c>
      <c r="G23" s="21" t="s">
        <v>108</v>
      </c>
      <c r="H23" s="36" t="s">
        <v>109</v>
      </c>
      <c r="I23" s="42" t="s">
        <v>95</v>
      </c>
      <c r="J23" s="38" t="s">
        <v>96</v>
      </c>
      <c r="K23" s="36" t="s">
        <v>110</v>
      </c>
      <c r="L23" s="42">
        <v>6</v>
      </c>
      <c r="M23" s="42">
        <v>9</v>
      </c>
      <c r="N23" s="42">
        <v>12</v>
      </c>
      <c r="O23" s="42">
        <v>6</v>
      </c>
      <c r="P23" s="54">
        <f>SUM(L23:O23)</f>
        <v>33</v>
      </c>
      <c r="Q23" s="46" t="s">
        <v>62</v>
      </c>
      <c r="R23" s="51" t="s">
        <v>111</v>
      </c>
      <c r="S23" s="36" t="s">
        <v>112</v>
      </c>
      <c r="T23" s="36" t="s">
        <v>100</v>
      </c>
      <c r="U23" s="47" t="s">
        <v>101</v>
      </c>
      <c r="V23" s="28">
        <f t="shared" si="0"/>
        <v>6</v>
      </c>
      <c r="W23" s="21"/>
      <c r="X23" s="21">
        <f t="shared" si="5"/>
        <v>0</v>
      </c>
      <c r="Y23" s="21"/>
      <c r="Z23" s="21"/>
      <c r="AA23" s="28">
        <f t="shared" si="1"/>
        <v>9</v>
      </c>
      <c r="AB23" s="21"/>
      <c r="AC23" s="21">
        <f t="shared" si="6"/>
        <v>0</v>
      </c>
      <c r="AD23" s="21"/>
      <c r="AE23" s="21"/>
      <c r="AF23" s="28">
        <f t="shared" si="2"/>
        <v>12</v>
      </c>
      <c r="AG23" s="21"/>
      <c r="AH23" s="21">
        <f t="shared" si="7"/>
        <v>0</v>
      </c>
      <c r="AI23" s="21"/>
      <c r="AJ23" s="21"/>
      <c r="AK23" s="28">
        <f t="shared" si="3"/>
        <v>6</v>
      </c>
      <c r="AL23" s="21"/>
      <c r="AM23" s="21">
        <f t="shared" si="8"/>
        <v>0</v>
      </c>
      <c r="AN23" s="21"/>
      <c r="AO23" s="21"/>
      <c r="AP23" s="21">
        <f t="shared" si="4"/>
        <v>33</v>
      </c>
      <c r="AQ23" s="21"/>
      <c r="AR23" s="21">
        <f t="shared" si="9"/>
        <v>0</v>
      </c>
      <c r="AS23" s="21"/>
    </row>
    <row r="24" spans="1:45" s="29" customFormat="1" ht="90" x14ac:dyDescent="0.25">
      <c r="A24" s="22">
        <v>4</v>
      </c>
      <c r="B24" s="21" t="s">
        <v>43</v>
      </c>
      <c r="C24" s="22" t="s">
        <v>91</v>
      </c>
      <c r="D24" s="26" t="s">
        <v>113</v>
      </c>
      <c r="E24" s="21" t="s">
        <v>114</v>
      </c>
      <c r="F24" s="21" t="s">
        <v>79</v>
      </c>
      <c r="G24" s="21" t="s">
        <v>115</v>
      </c>
      <c r="H24" s="36" t="s">
        <v>116</v>
      </c>
      <c r="I24" s="42" t="s">
        <v>95</v>
      </c>
      <c r="J24" s="38" t="s">
        <v>96</v>
      </c>
      <c r="K24" s="36" t="s">
        <v>117</v>
      </c>
      <c r="L24" s="42">
        <v>3</v>
      </c>
      <c r="M24" s="42">
        <v>6</v>
      </c>
      <c r="N24" s="42">
        <v>9</v>
      </c>
      <c r="O24" s="42">
        <v>12</v>
      </c>
      <c r="P24" s="54">
        <f t="shared" ref="P24:P27" si="11">SUM(L24:O24)</f>
        <v>30</v>
      </c>
      <c r="Q24" s="46" t="s">
        <v>62</v>
      </c>
      <c r="R24" s="51" t="s">
        <v>111</v>
      </c>
      <c r="S24" s="36" t="s">
        <v>112</v>
      </c>
      <c r="T24" s="36" t="s">
        <v>100</v>
      </c>
      <c r="U24" s="47" t="s">
        <v>101</v>
      </c>
      <c r="V24" s="28">
        <f t="shared" si="0"/>
        <v>3</v>
      </c>
      <c r="W24" s="21"/>
      <c r="X24" s="21">
        <f t="shared" si="5"/>
        <v>0</v>
      </c>
      <c r="Y24" s="21"/>
      <c r="Z24" s="21"/>
      <c r="AA24" s="28">
        <f t="shared" si="1"/>
        <v>6</v>
      </c>
      <c r="AB24" s="21"/>
      <c r="AC24" s="21">
        <f t="shared" si="6"/>
        <v>0</v>
      </c>
      <c r="AD24" s="21"/>
      <c r="AE24" s="21"/>
      <c r="AF24" s="28">
        <f t="shared" si="2"/>
        <v>9</v>
      </c>
      <c r="AG24" s="21"/>
      <c r="AH24" s="21">
        <f t="shared" si="7"/>
        <v>0</v>
      </c>
      <c r="AI24" s="21"/>
      <c r="AJ24" s="21"/>
      <c r="AK24" s="28">
        <f t="shared" si="3"/>
        <v>12</v>
      </c>
      <c r="AL24" s="21"/>
      <c r="AM24" s="21">
        <f t="shared" si="8"/>
        <v>0</v>
      </c>
      <c r="AN24" s="21"/>
      <c r="AO24" s="21"/>
      <c r="AP24" s="21">
        <f t="shared" si="4"/>
        <v>30</v>
      </c>
      <c r="AQ24" s="21"/>
      <c r="AR24" s="21">
        <f t="shared" si="9"/>
        <v>0</v>
      </c>
      <c r="AS24" s="21"/>
    </row>
    <row r="25" spans="1:45" s="29" customFormat="1" ht="60" x14ac:dyDescent="0.25">
      <c r="A25" s="22">
        <v>4</v>
      </c>
      <c r="B25" s="21" t="s">
        <v>43</v>
      </c>
      <c r="C25" s="22" t="s">
        <v>91</v>
      </c>
      <c r="D25" s="26" t="s">
        <v>118</v>
      </c>
      <c r="E25" s="21" t="s">
        <v>144</v>
      </c>
      <c r="F25" s="21" t="s">
        <v>79</v>
      </c>
      <c r="G25" s="21" t="s">
        <v>119</v>
      </c>
      <c r="H25" s="36" t="s">
        <v>120</v>
      </c>
      <c r="I25" s="42" t="s">
        <v>95</v>
      </c>
      <c r="J25" s="38" t="s">
        <v>96</v>
      </c>
      <c r="K25" s="36" t="s">
        <v>121</v>
      </c>
      <c r="L25" s="42">
        <v>12</v>
      </c>
      <c r="M25" s="42">
        <v>18</v>
      </c>
      <c r="N25" s="42">
        <v>18</v>
      </c>
      <c r="O25" s="42">
        <v>13</v>
      </c>
      <c r="P25" s="54">
        <f t="shared" si="11"/>
        <v>61</v>
      </c>
      <c r="Q25" s="46" t="s">
        <v>62</v>
      </c>
      <c r="R25" s="52" t="s">
        <v>122</v>
      </c>
      <c r="S25" s="36" t="s">
        <v>123</v>
      </c>
      <c r="T25" s="36" t="s">
        <v>100</v>
      </c>
      <c r="U25" s="47" t="s">
        <v>101</v>
      </c>
      <c r="V25" s="28">
        <f t="shared" si="0"/>
        <v>12</v>
      </c>
      <c r="W25" s="21"/>
      <c r="X25" s="21">
        <f t="shared" si="5"/>
        <v>0</v>
      </c>
      <c r="Y25" s="21"/>
      <c r="Z25" s="21"/>
      <c r="AA25" s="28">
        <f t="shared" si="1"/>
        <v>18</v>
      </c>
      <c r="AB25" s="21"/>
      <c r="AC25" s="21">
        <f t="shared" si="6"/>
        <v>0</v>
      </c>
      <c r="AD25" s="21"/>
      <c r="AE25" s="21"/>
      <c r="AF25" s="28">
        <f t="shared" si="2"/>
        <v>18</v>
      </c>
      <c r="AG25" s="21"/>
      <c r="AH25" s="21">
        <f t="shared" si="7"/>
        <v>0</v>
      </c>
      <c r="AI25" s="21"/>
      <c r="AJ25" s="21"/>
      <c r="AK25" s="28">
        <f t="shared" si="3"/>
        <v>13</v>
      </c>
      <c r="AL25" s="21"/>
      <c r="AM25" s="21">
        <f t="shared" si="8"/>
        <v>0</v>
      </c>
      <c r="AN25" s="21"/>
      <c r="AO25" s="21"/>
      <c r="AP25" s="21">
        <f t="shared" si="4"/>
        <v>61</v>
      </c>
      <c r="AQ25" s="21"/>
      <c r="AR25" s="21">
        <f t="shared" si="9"/>
        <v>0</v>
      </c>
      <c r="AS25" s="21"/>
    </row>
    <row r="26" spans="1:45" s="29" customFormat="1" ht="60" x14ac:dyDescent="0.25">
      <c r="A26" s="22">
        <v>4</v>
      </c>
      <c r="B26" s="21" t="s">
        <v>43</v>
      </c>
      <c r="C26" s="22" t="s">
        <v>91</v>
      </c>
      <c r="D26" s="26" t="s">
        <v>124</v>
      </c>
      <c r="E26" s="21" t="s">
        <v>125</v>
      </c>
      <c r="F26" s="21" t="s">
        <v>79</v>
      </c>
      <c r="G26" s="21" t="s">
        <v>126</v>
      </c>
      <c r="H26" s="36" t="s">
        <v>127</v>
      </c>
      <c r="I26" s="42" t="s">
        <v>95</v>
      </c>
      <c r="J26" s="38" t="s">
        <v>96</v>
      </c>
      <c r="K26" s="36" t="s">
        <v>121</v>
      </c>
      <c r="L26" s="42">
        <v>15</v>
      </c>
      <c r="M26" s="42">
        <v>30</v>
      </c>
      <c r="N26" s="42">
        <v>30</v>
      </c>
      <c r="O26" s="42">
        <v>15</v>
      </c>
      <c r="P26" s="54">
        <f t="shared" si="11"/>
        <v>90</v>
      </c>
      <c r="Q26" s="46" t="s">
        <v>62</v>
      </c>
      <c r="R26" s="52" t="s">
        <v>122</v>
      </c>
      <c r="S26" s="36" t="s">
        <v>123</v>
      </c>
      <c r="T26" s="36" t="s">
        <v>100</v>
      </c>
      <c r="U26" s="47" t="s">
        <v>101</v>
      </c>
      <c r="V26" s="28">
        <f t="shared" si="0"/>
        <v>15</v>
      </c>
      <c r="W26" s="21"/>
      <c r="X26" s="21">
        <f t="shared" si="5"/>
        <v>0</v>
      </c>
      <c r="Y26" s="21"/>
      <c r="Z26" s="21"/>
      <c r="AA26" s="28">
        <f t="shared" si="1"/>
        <v>30</v>
      </c>
      <c r="AB26" s="21"/>
      <c r="AC26" s="21">
        <f t="shared" si="6"/>
        <v>0</v>
      </c>
      <c r="AD26" s="21"/>
      <c r="AE26" s="21"/>
      <c r="AF26" s="28">
        <f t="shared" si="2"/>
        <v>30</v>
      </c>
      <c r="AG26" s="21"/>
      <c r="AH26" s="21">
        <f t="shared" si="7"/>
        <v>0</v>
      </c>
      <c r="AI26" s="21"/>
      <c r="AJ26" s="21"/>
      <c r="AK26" s="28">
        <f t="shared" si="3"/>
        <v>15</v>
      </c>
      <c r="AL26" s="21"/>
      <c r="AM26" s="21">
        <f t="shared" si="8"/>
        <v>0</v>
      </c>
      <c r="AN26" s="21"/>
      <c r="AO26" s="21"/>
      <c r="AP26" s="21">
        <f t="shared" si="4"/>
        <v>90</v>
      </c>
      <c r="AQ26" s="21"/>
      <c r="AR26" s="21">
        <f t="shared" si="9"/>
        <v>0</v>
      </c>
      <c r="AS26" s="21"/>
    </row>
    <row r="27" spans="1:45" s="29" customFormat="1" ht="60" x14ac:dyDescent="0.25">
      <c r="A27" s="22">
        <v>4</v>
      </c>
      <c r="B27" s="21" t="s">
        <v>43</v>
      </c>
      <c r="C27" s="22" t="s">
        <v>91</v>
      </c>
      <c r="D27" s="26" t="s">
        <v>128</v>
      </c>
      <c r="E27" s="21" t="s">
        <v>145</v>
      </c>
      <c r="F27" s="21" t="s">
        <v>79</v>
      </c>
      <c r="G27" s="21" t="s">
        <v>129</v>
      </c>
      <c r="H27" s="36" t="s">
        <v>130</v>
      </c>
      <c r="I27" s="42" t="s">
        <v>95</v>
      </c>
      <c r="J27" s="38" t="s">
        <v>96</v>
      </c>
      <c r="K27" s="36" t="s">
        <v>121</v>
      </c>
      <c r="L27" s="42">
        <v>3</v>
      </c>
      <c r="M27" s="42">
        <v>12</v>
      </c>
      <c r="N27" s="42">
        <v>12</v>
      </c>
      <c r="O27" s="42">
        <v>3</v>
      </c>
      <c r="P27" s="54">
        <f t="shared" si="11"/>
        <v>30</v>
      </c>
      <c r="Q27" s="47" t="s">
        <v>62</v>
      </c>
      <c r="R27" s="52" t="s">
        <v>122</v>
      </c>
      <c r="S27" s="36" t="s">
        <v>123</v>
      </c>
      <c r="T27" s="36" t="s">
        <v>100</v>
      </c>
      <c r="U27" s="47" t="s">
        <v>101</v>
      </c>
      <c r="V27" s="28">
        <f t="shared" si="0"/>
        <v>3</v>
      </c>
      <c r="W27" s="21"/>
      <c r="X27" s="21">
        <f t="shared" si="5"/>
        <v>0</v>
      </c>
      <c r="Y27" s="21"/>
      <c r="Z27" s="21"/>
      <c r="AA27" s="28">
        <f t="shared" si="1"/>
        <v>12</v>
      </c>
      <c r="AB27" s="21"/>
      <c r="AC27" s="21">
        <f t="shared" si="6"/>
        <v>0</v>
      </c>
      <c r="AD27" s="21"/>
      <c r="AE27" s="21"/>
      <c r="AF27" s="28">
        <f t="shared" si="2"/>
        <v>12</v>
      </c>
      <c r="AG27" s="21"/>
      <c r="AH27" s="21">
        <f t="shared" si="7"/>
        <v>0</v>
      </c>
      <c r="AI27" s="21"/>
      <c r="AJ27" s="21"/>
      <c r="AK27" s="28">
        <f t="shared" si="3"/>
        <v>3</v>
      </c>
      <c r="AL27" s="21"/>
      <c r="AM27" s="21">
        <f t="shared" si="8"/>
        <v>0</v>
      </c>
      <c r="AN27" s="21"/>
      <c r="AO27" s="21"/>
      <c r="AP27" s="21">
        <f t="shared" si="4"/>
        <v>30</v>
      </c>
      <c r="AQ27" s="21"/>
      <c r="AR27" s="21">
        <f t="shared" si="9"/>
        <v>0</v>
      </c>
      <c r="AS27" s="21"/>
    </row>
    <row r="28" spans="1:45" s="5" customFormat="1" ht="15.75" x14ac:dyDescent="0.25">
      <c r="A28" s="10"/>
      <c r="B28" s="10"/>
      <c r="C28" s="10"/>
      <c r="D28" s="10"/>
      <c r="E28" s="13" t="s">
        <v>131</v>
      </c>
      <c r="F28" s="10"/>
      <c r="G28" s="10"/>
      <c r="H28" s="10"/>
      <c r="I28" s="10"/>
      <c r="J28" s="10"/>
      <c r="K28" s="10"/>
      <c r="L28" s="15"/>
      <c r="M28" s="15"/>
      <c r="N28" s="15"/>
      <c r="O28" s="15"/>
      <c r="P28" s="15"/>
      <c r="Q28" s="10"/>
      <c r="R28" s="10"/>
      <c r="S28" s="10"/>
      <c r="T28" s="10"/>
      <c r="U28" s="10"/>
      <c r="V28" s="15"/>
      <c r="W28" s="15"/>
      <c r="X28" s="15" t="e">
        <f>AVERAGE(X13:X27)*80%</f>
        <v>#DIV/0!</v>
      </c>
      <c r="Y28" s="15"/>
      <c r="Z28" s="15"/>
      <c r="AA28" s="15"/>
      <c r="AB28" s="15"/>
      <c r="AC28" s="15">
        <f>AVERAGE(AC13:AC27)*80%</f>
        <v>0</v>
      </c>
      <c r="AD28" s="15"/>
      <c r="AE28" s="15"/>
      <c r="AF28" s="15"/>
      <c r="AG28" s="15"/>
      <c r="AH28" s="15">
        <f>AVERAGE(AH13:AH27)*80%</f>
        <v>0</v>
      </c>
      <c r="AI28" s="15"/>
      <c r="AJ28" s="15"/>
      <c r="AK28" s="15"/>
      <c r="AL28" s="15"/>
      <c r="AM28" s="15">
        <f>AVERAGE(AM13:AM27)*80%</f>
        <v>0</v>
      </c>
      <c r="AN28" s="10"/>
      <c r="AO28" s="10"/>
      <c r="AP28" s="16"/>
      <c r="AQ28" s="16"/>
      <c r="AR28" s="15">
        <f>AVERAGE(AR13:AR27)*80%</f>
        <v>0</v>
      </c>
      <c r="AS28" s="10"/>
    </row>
    <row r="29" spans="1:45" s="29" customFormat="1" ht="105" x14ac:dyDescent="0.25">
      <c r="A29" s="30">
        <v>7</v>
      </c>
      <c r="B29" s="27" t="s">
        <v>146</v>
      </c>
      <c r="C29" s="27" t="s">
        <v>147</v>
      </c>
      <c r="D29" s="56" t="s">
        <v>148</v>
      </c>
      <c r="E29" s="57" t="s">
        <v>149</v>
      </c>
      <c r="F29" s="57" t="s">
        <v>134</v>
      </c>
      <c r="G29" s="57" t="s">
        <v>150</v>
      </c>
      <c r="H29" s="57" t="s">
        <v>151</v>
      </c>
      <c r="I29" s="58" t="s">
        <v>152</v>
      </c>
      <c r="J29" s="57" t="s">
        <v>153</v>
      </c>
      <c r="K29" s="57" t="s">
        <v>154</v>
      </c>
      <c r="L29" s="59" t="s">
        <v>155</v>
      </c>
      <c r="M29" s="60">
        <v>0.8</v>
      </c>
      <c r="N29" s="59" t="s">
        <v>155</v>
      </c>
      <c r="O29" s="61">
        <v>0.8</v>
      </c>
      <c r="P29" s="61">
        <v>0.8</v>
      </c>
      <c r="Q29" s="62" t="s">
        <v>62</v>
      </c>
      <c r="R29" s="62" t="s">
        <v>156</v>
      </c>
      <c r="S29" s="57" t="s">
        <v>157</v>
      </c>
      <c r="T29" s="57" t="s">
        <v>158</v>
      </c>
      <c r="U29" s="63" t="s">
        <v>159</v>
      </c>
      <c r="V29" s="28" t="str">
        <f>L29</f>
        <v>No programada</v>
      </c>
      <c r="W29" s="27"/>
      <c r="X29" s="21" t="e">
        <f t="shared" ref="X29" si="12">IF(W29/V29&gt;100%,100%,W29/V29)</f>
        <v>#VALUE!</v>
      </c>
      <c r="Y29" s="27"/>
      <c r="Z29" s="27"/>
      <c r="AA29" s="64">
        <f>M29</f>
        <v>0.8</v>
      </c>
      <c r="AB29" s="27"/>
      <c r="AC29" s="21">
        <f t="shared" ref="AC29" si="13">IF(AB29/AA29&gt;100%,100%,AB29/AA29)</f>
        <v>0</v>
      </c>
      <c r="AD29" s="27"/>
      <c r="AE29" s="27"/>
      <c r="AF29" s="28" t="str">
        <f>N29</f>
        <v>No programada</v>
      </c>
      <c r="AG29" s="27"/>
      <c r="AH29" s="21" t="e">
        <f t="shared" ref="AH29" si="14">IF(AG29/AF29&gt;100%,100%,AG29/AF29)</f>
        <v>#VALUE!</v>
      </c>
      <c r="AI29" s="27"/>
      <c r="AJ29" s="27"/>
      <c r="AK29" s="64">
        <f>O29</f>
        <v>0.8</v>
      </c>
      <c r="AL29" s="27"/>
      <c r="AM29" s="21">
        <f t="shared" ref="AM29" si="15">IF(AL29/AK29&gt;100%,100%,AL29/AK29)</f>
        <v>0</v>
      </c>
      <c r="AN29" s="27"/>
      <c r="AO29" s="27"/>
      <c r="AP29" s="64">
        <f>P29</f>
        <v>0.8</v>
      </c>
      <c r="AQ29" s="27"/>
      <c r="AR29" s="21">
        <f t="shared" ref="AR29" si="16">IF(AQ29/AP29&gt;100%,100%,AQ29/AP29)</f>
        <v>0</v>
      </c>
      <c r="AS29" s="27"/>
    </row>
    <row r="30" spans="1:45" s="29" customFormat="1" ht="105" x14ac:dyDescent="0.25">
      <c r="A30" s="30">
        <v>7</v>
      </c>
      <c r="B30" s="27" t="s">
        <v>146</v>
      </c>
      <c r="C30" s="27" t="s">
        <v>147</v>
      </c>
      <c r="D30" s="65" t="s">
        <v>160</v>
      </c>
      <c r="E30" s="62" t="s">
        <v>161</v>
      </c>
      <c r="F30" s="62" t="s">
        <v>134</v>
      </c>
      <c r="G30" s="62" t="s">
        <v>162</v>
      </c>
      <c r="H30" s="62" t="s">
        <v>163</v>
      </c>
      <c r="I30" s="62" t="s">
        <v>164</v>
      </c>
      <c r="J30" s="62" t="s">
        <v>153</v>
      </c>
      <c r="K30" s="62" t="s">
        <v>165</v>
      </c>
      <c r="L30" s="66">
        <v>1</v>
      </c>
      <c r="M30" s="66">
        <v>1</v>
      </c>
      <c r="N30" s="66">
        <v>1</v>
      </c>
      <c r="O30" s="67">
        <v>1</v>
      </c>
      <c r="P30" s="67">
        <v>1</v>
      </c>
      <c r="Q30" s="62" t="s">
        <v>62</v>
      </c>
      <c r="R30" s="62" t="s">
        <v>166</v>
      </c>
      <c r="S30" s="62" t="s">
        <v>167</v>
      </c>
      <c r="T30" s="57" t="s">
        <v>158</v>
      </c>
      <c r="U30" s="63" t="s">
        <v>168</v>
      </c>
      <c r="V30" s="64">
        <f t="shared" ref="V30:V35" si="17">L30</f>
        <v>1</v>
      </c>
      <c r="W30" s="27"/>
      <c r="X30" s="21"/>
      <c r="Y30" s="27"/>
      <c r="Z30" s="27"/>
      <c r="AA30" s="64">
        <f t="shared" ref="AA30:AA35" si="18">M30</f>
        <v>1</v>
      </c>
      <c r="AB30" s="27"/>
      <c r="AC30" s="21"/>
      <c r="AD30" s="27"/>
      <c r="AE30" s="27"/>
      <c r="AF30" s="64">
        <f t="shared" ref="AF30:AF35" si="19">N30</f>
        <v>1</v>
      </c>
      <c r="AG30" s="27"/>
      <c r="AH30" s="21"/>
      <c r="AI30" s="27"/>
      <c r="AJ30" s="27"/>
      <c r="AK30" s="64">
        <f t="shared" ref="AK30:AK35" si="20">O30</f>
        <v>1</v>
      </c>
      <c r="AL30" s="27"/>
      <c r="AM30" s="21"/>
      <c r="AN30" s="27"/>
      <c r="AO30" s="27"/>
      <c r="AP30" s="64">
        <f t="shared" ref="AP30:AP35" si="21">P30</f>
        <v>1</v>
      </c>
      <c r="AQ30" s="27"/>
      <c r="AR30" s="21"/>
      <c r="AS30" s="27"/>
    </row>
    <row r="31" spans="1:45" s="29" customFormat="1" ht="150" x14ac:dyDescent="0.25">
      <c r="A31" s="30">
        <v>7</v>
      </c>
      <c r="B31" s="27" t="s">
        <v>146</v>
      </c>
      <c r="C31" s="27" t="s">
        <v>169</v>
      </c>
      <c r="D31" s="65" t="s">
        <v>170</v>
      </c>
      <c r="E31" s="62" t="s">
        <v>171</v>
      </c>
      <c r="F31" s="62" t="s">
        <v>134</v>
      </c>
      <c r="G31" s="62" t="s">
        <v>172</v>
      </c>
      <c r="H31" s="62" t="s">
        <v>173</v>
      </c>
      <c r="I31" s="62" t="s">
        <v>174</v>
      </c>
      <c r="J31" s="62" t="s">
        <v>153</v>
      </c>
      <c r="K31" s="62" t="s">
        <v>175</v>
      </c>
      <c r="L31" s="59" t="s">
        <v>155</v>
      </c>
      <c r="M31" s="60">
        <v>1</v>
      </c>
      <c r="N31" s="60">
        <v>1</v>
      </c>
      <c r="O31" s="61">
        <v>1</v>
      </c>
      <c r="P31" s="61">
        <v>1</v>
      </c>
      <c r="Q31" s="62" t="s">
        <v>62</v>
      </c>
      <c r="R31" s="62" t="s">
        <v>176</v>
      </c>
      <c r="S31" s="62" t="s">
        <v>177</v>
      </c>
      <c r="T31" s="57" t="s">
        <v>158</v>
      </c>
      <c r="U31" s="63" t="s">
        <v>178</v>
      </c>
      <c r="V31" s="28" t="str">
        <f t="shared" si="17"/>
        <v>No programada</v>
      </c>
      <c r="W31" s="27"/>
      <c r="X31" s="21"/>
      <c r="Y31" s="27"/>
      <c r="Z31" s="27"/>
      <c r="AA31" s="64">
        <f t="shared" si="18"/>
        <v>1</v>
      </c>
      <c r="AB31" s="27"/>
      <c r="AC31" s="21"/>
      <c r="AD31" s="27"/>
      <c r="AE31" s="27"/>
      <c r="AF31" s="64">
        <f t="shared" si="19"/>
        <v>1</v>
      </c>
      <c r="AG31" s="27"/>
      <c r="AH31" s="21"/>
      <c r="AI31" s="27"/>
      <c r="AJ31" s="27"/>
      <c r="AK31" s="64">
        <f t="shared" si="20"/>
        <v>1</v>
      </c>
      <c r="AL31" s="27"/>
      <c r="AM31" s="21"/>
      <c r="AN31" s="27"/>
      <c r="AO31" s="27"/>
      <c r="AP31" s="64">
        <f t="shared" si="21"/>
        <v>1</v>
      </c>
      <c r="AQ31" s="27"/>
      <c r="AR31" s="21"/>
      <c r="AS31" s="27"/>
    </row>
    <row r="32" spans="1:45" s="29" customFormat="1" ht="105" x14ac:dyDescent="0.25">
      <c r="A32" s="30">
        <v>7</v>
      </c>
      <c r="B32" s="27" t="s">
        <v>146</v>
      </c>
      <c r="C32" s="27" t="s">
        <v>147</v>
      </c>
      <c r="D32" s="65" t="s">
        <v>179</v>
      </c>
      <c r="E32" s="62" t="s">
        <v>180</v>
      </c>
      <c r="F32" s="62" t="s">
        <v>134</v>
      </c>
      <c r="G32" s="62" t="s">
        <v>181</v>
      </c>
      <c r="H32" s="62" t="s">
        <v>182</v>
      </c>
      <c r="I32" s="62" t="s">
        <v>164</v>
      </c>
      <c r="J32" s="62" t="s">
        <v>82</v>
      </c>
      <c r="K32" s="62" t="s">
        <v>181</v>
      </c>
      <c r="L32" s="60">
        <v>1</v>
      </c>
      <c r="M32" s="60">
        <v>1</v>
      </c>
      <c r="N32" s="59" t="s">
        <v>155</v>
      </c>
      <c r="O32" s="61" t="s">
        <v>155</v>
      </c>
      <c r="P32" s="61">
        <v>1</v>
      </c>
      <c r="Q32" s="62" t="s">
        <v>183</v>
      </c>
      <c r="R32" s="62" t="s">
        <v>184</v>
      </c>
      <c r="S32" s="62" t="s">
        <v>184</v>
      </c>
      <c r="T32" s="57" t="s">
        <v>158</v>
      </c>
      <c r="U32" s="63" t="s">
        <v>168</v>
      </c>
      <c r="V32" s="64">
        <f t="shared" si="17"/>
        <v>1</v>
      </c>
      <c r="W32" s="27"/>
      <c r="X32" s="21"/>
      <c r="Y32" s="27"/>
      <c r="Z32" s="27"/>
      <c r="AA32" s="64">
        <f t="shared" si="18"/>
        <v>1</v>
      </c>
      <c r="AB32" s="27"/>
      <c r="AC32" s="21"/>
      <c r="AD32" s="27"/>
      <c r="AE32" s="27"/>
      <c r="AF32" s="28" t="str">
        <f t="shared" si="19"/>
        <v>No programada</v>
      </c>
      <c r="AG32" s="27"/>
      <c r="AH32" s="21"/>
      <c r="AI32" s="27"/>
      <c r="AJ32" s="27"/>
      <c r="AK32" s="28" t="str">
        <f t="shared" si="20"/>
        <v>No programada</v>
      </c>
      <c r="AL32" s="27"/>
      <c r="AM32" s="21"/>
      <c r="AN32" s="27"/>
      <c r="AO32" s="27"/>
      <c r="AP32" s="64">
        <f t="shared" si="21"/>
        <v>1</v>
      </c>
      <c r="AQ32" s="27"/>
      <c r="AR32" s="21"/>
      <c r="AS32" s="27"/>
    </row>
    <row r="33" spans="1:45" s="29" customFormat="1" ht="120" x14ac:dyDescent="0.25">
      <c r="A33" s="30">
        <v>7</v>
      </c>
      <c r="B33" s="27" t="s">
        <v>146</v>
      </c>
      <c r="C33" s="27" t="s">
        <v>147</v>
      </c>
      <c r="D33" s="65" t="s">
        <v>185</v>
      </c>
      <c r="E33" s="62" t="s">
        <v>186</v>
      </c>
      <c r="F33" s="62" t="s">
        <v>134</v>
      </c>
      <c r="G33" s="62" t="s">
        <v>187</v>
      </c>
      <c r="H33" s="62" t="s">
        <v>188</v>
      </c>
      <c r="I33" s="62" t="s">
        <v>139</v>
      </c>
      <c r="J33" s="62" t="s">
        <v>96</v>
      </c>
      <c r="K33" s="62" t="s">
        <v>187</v>
      </c>
      <c r="L33" s="68">
        <v>0</v>
      </c>
      <c r="M33" s="68">
        <v>1</v>
      </c>
      <c r="N33" s="69">
        <v>1</v>
      </c>
      <c r="O33" s="70">
        <v>0</v>
      </c>
      <c r="P33" s="70">
        <v>2</v>
      </c>
      <c r="Q33" s="62" t="s">
        <v>183</v>
      </c>
      <c r="R33" s="62" t="s">
        <v>184</v>
      </c>
      <c r="S33" s="62" t="s">
        <v>184</v>
      </c>
      <c r="T33" s="57" t="s">
        <v>158</v>
      </c>
      <c r="U33" s="57" t="s">
        <v>158</v>
      </c>
      <c r="V33" s="28">
        <f t="shared" si="17"/>
        <v>0</v>
      </c>
      <c r="W33" s="27"/>
      <c r="X33" s="21"/>
      <c r="Y33" s="27"/>
      <c r="Z33" s="27"/>
      <c r="AA33" s="28">
        <f t="shared" si="18"/>
        <v>1</v>
      </c>
      <c r="AB33" s="27"/>
      <c r="AC33" s="21"/>
      <c r="AD33" s="27"/>
      <c r="AE33" s="27"/>
      <c r="AF33" s="28">
        <f t="shared" si="19"/>
        <v>1</v>
      </c>
      <c r="AG33" s="27"/>
      <c r="AH33" s="21"/>
      <c r="AI33" s="27"/>
      <c r="AJ33" s="27"/>
      <c r="AK33" s="28">
        <f t="shared" si="20"/>
        <v>0</v>
      </c>
      <c r="AL33" s="27"/>
      <c r="AM33" s="21"/>
      <c r="AN33" s="27"/>
      <c r="AO33" s="27"/>
      <c r="AP33" s="21">
        <f t="shared" si="21"/>
        <v>2</v>
      </c>
      <c r="AQ33" s="27"/>
      <c r="AR33" s="21"/>
      <c r="AS33" s="27"/>
    </row>
    <row r="34" spans="1:45" s="29" customFormat="1" ht="90" x14ac:dyDescent="0.25">
      <c r="A34" s="30">
        <v>5</v>
      </c>
      <c r="B34" s="27" t="s">
        <v>189</v>
      </c>
      <c r="C34" s="27" t="s">
        <v>190</v>
      </c>
      <c r="D34" s="65" t="s">
        <v>191</v>
      </c>
      <c r="E34" s="62" t="s">
        <v>192</v>
      </c>
      <c r="F34" s="62" t="s">
        <v>134</v>
      </c>
      <c r="G34" s="62" t="s">
        <v>193</v>
      </c>
      <c r="H34" s="62" t="s">
        <v>194</v>
      </c>
      <c r="I34" s="62" t="s">
        <v>164</v>
      </c>
      <c r="J34" s="62" t="s">
        <v>50</v>
      </c>
      <c r="K34" s="62" t="s">
        <v>193</v>
      </c>
      <c r="L34" s="60">
        <v>0.33</v>
      </c>
      <c r="M34" s="60">
        <v>0.67</v>
      </c>
      <c r="N34" s="60">
        <v>0.84</v>
      </c>
      <c r="O34" s="61">
        <v>1</v>
      </c>
      <c r="P34" s="61">
        <v>1</v>
      </c>
      <c r="Q34" s="62" t="s">
        <v>62</v>
      </c>
      <c r="R34" s="62" t="s">
        <v>195</v>
      </c>
      <c r="S34" s="62" t="s">
        <v>196</v>
      </c>
      <c r="T34" s="57" t="s">
        <v>158</v>
      </c>
      <c r="U34" s="63" t="s">
        <v>197</v>
      </c>
      <c r="V34" s="64">
        <f t="shared" si="17"/>
        <v>0.33</v>
      </c>
      <c r="W34" s="71"/>
      <c r="X34" s="64"/>
      <c r="Y34" s="71"/>
      <c r="Z34" s="71"/>
      <c r="AA34" s="64">
        <f t="shared" si="18"/>
        <v>0.67</v>
      </c>
      <c r="AB34" s="71"/>
      <c r="AC34" s="64"/>
      <c r="AD34" s="71"/>
      <c r="AE34" s="71"/>
      <c r="AF34" s="64">
        <f t="shared" si="19"/>
        <v>0.84</v>
      </c>
      <c r="AG34" s="71"/>
      <c r="AH34" s="64"/>
      <c r="AI34" s="71"/>
      <c r="AJ34" s="71"/>
      <c r="AK34" s="64">
        <f t="shared" si="20"/>
        <v>1</v>
      </c>
      <c r="AL34" s="71"/>
      <c r="AM34" s="64"/>
      <c r="AN34" s="71"/>
      <c r="AO34" s="71"/>
      <c r="AP34" s="64">
        <f t="shared" si="21"/>
        <v>1</v>
      </c>
      <c r="AQ34" s="27"/>
      <c r="AR34" s="21"/>
      <c r="AS34" s="27"/>
    </row>
    <row r="35" spans="1:45" s="29" customFormat="1" ht="122.25" customHeight="1" x14ac:dyDescent="0.25">
      <c r="A35" s="30">
        <v>5</v>
      </c>
      <c r="B35" s="27" t="s">
        <v>189</v>
      </c>
      <c r="C35" s="27" t="s">
        <v>190</v>
      </c>
      <c r="D35" s="65" t="s">
        <v>198</v>
      </c>
      <c r="E35" s="62" t="s">
        <v>199</v>
      </c>
      <c r="F35" s="62" t="s">
        <v>134</v>
      </c>
      <c r="G35" s="62" t="s">
        <v>193</v>
      </c>
      <c r="H35" s="62" t="s">
        <v>200</v>
      </c>
      <c r="I35" s="62" t="s">
        <v>139</v>
      </c>
      <c r="J35" s="62" t="s">
        <v>50</v>
      </c>
      <c r="K35" s="62" t="s">
        <v>193</v>
      </c>
      <c r="L35" s="60">
        <v>0.2</v>
      </c>
      <c r="M35" s="60">
        <v>0.4</v>
      </c>
      <c r="N35" s="60">
        <v>0.6</v>
      </c>
      <c r="O35" s="61">
        <v>0.8</v>
      </c>
      <c r="P35" s="61">
        <v>0.8</v>
      </c>
      <c r="Q35" s="62" t="s">
        <v>62</v>
      </c>
      <c r="R35" s="62" t="s">
        <v>195</v>
      </c>
      <c r="S35" s="62" t="s">
        <v>201</v>
      </c>
      <c r="T35" s="57" t="s">
        <v>158</v>
      </c>
      <c r="U35" s="63" t="s">
        <v>197</v>
      </c>
      <c r="V35" s="64">
        <f t="shared" si="17"/>
        <v>0.2</v>
      </c>
      <c r="W35" s="71"/>
      <c r="X35" s="64"/>
      <c r="Y35" s="71"/>
      <c r="Z35" s="71"/>
      <c r="AA35" s="64">
        <f t="shared" si="18"/>
        <v>0.4</v>
      </c>
      <c r="AB35" s="71"/>
      <c r="AC35" s="64"/>
      <c r="AD35" s="71"/>
      <c r="AE35" s="71"/>
      <c r="AF35" s="64">
        <f t="shared" si="19"/>
        <v>0.6</v>
      </c>
      <c r="AG35" s="71"/>
      <c r="AH35" s="64"/>
      <c r="AI35" s="71"/>
      <c r="AJ35" s="71"/>
      <c r="AK35" s="64">
        <f t="shared" si="20"/>
        <v>0.8</v>
      </c>
      <c r="AL35" s="71"/>
      <c r="AM35" s="64"/>
      <c r="AN35" s="71"/>
      <c r="AO35" s="71"/>
      <c r="AP35" s="64">
        <f t="shared" si="21"/>
        <v>0.8</v>
      </c>
      <c r="AQ35" s="27"/>
      <c r="AR35" s="21"/>
      <c r="AS35" s="27"/>
    </row>
    <row r="36" spans="1:45" s="5" customFormat="1" ht="15.75" x14ac:dyDescent="0.25">
      <c r="A36" s="10"/>
      <c r="B36" s="10"/>
      <c r="C36" s="10"/>
      <c r="D36" s="10"/>
      <c r="E36" s="11" t="s">
        <v>132</v>
      </c>
      <c r="F36" s="11"/>
      <c r="G36" s="11"/>
      <c r="H36" s="11"/>
      <c r="I36" s="11"/>
      <c r="J36" s="11"/>
      <c r="K36" s="11"/>
      <c r="L36" s="12"/>
      <c r="M36" s="12"/>
      <c r="N36" s="12"/>
      <c r="O36" s="12"/>
      <c r="P36" s="12"/>
      <c r="Q36" s="11"/>
      <c r="R36" s="10"/>
      <c r="S36" s="10"/>
      <c r="T36" s="10"/>
      <c r="U36" s="10"/>
      <c r="V36" s="12"/>
      <c r="W36" s="12"/>
      <c r="X36" s="14" t="e">
        <f>AVERAGE(#REF!)*20%</f>
        <v>#REF!</v>
      </c>
      <c r="Y36" s="10"/>
      <c r="Z36" s="10"/>
      <c r="AA36" s="12"/>
      <c r="AB36" s="12"/>
      <c r="AC36" s="14" t="e">
        <f>AVERAGE(#REF!)*20%</f>
        <v>#REF!</v>
      </c>
      <c r="AD36" s="10"/>
      <c r="AE36" s="10"/>
      <c r="AF36" s="12"/>
      <c r="AG36" s="12"/>
      <c r="AH36" s="14" t="e">
        <f>AVERAGE(#REF!)*20%</f>
        <v>#REF!</v>
      </c>
      <c r="AI36" s="10"/>
      <c r="AJ36" s="10"/>
      <c r="AK36" s="12"/>
      <c r="AL36" s="12"/>
      <c r="AM36" s="14" t="e">
        <f>AVERAGE(#REF!)*20%</f>
        <v>#REF!</v>
      </c>
      <c r="AN36" s="10"/>
      <c r="AO36" s="10"/>
      <c r="AP36" s="17"/>
      <c r="AQ36" s="17"/>
      <c r="AR36" s="14" t="e">
        <f>AVERAGE(#REF!)*20%</f>
        <v>#REF!</v>
      </c>
      <c r="AS36" s="10"/>
    </row>
    <row r="37" spans="1:45" s="9" customFormat="1" ht="18.75" x14ac:dyDescent="0.3">
      <c r="A37" s="6"/>
      <c r="B37" s="6"/>
      <c r="C37" s="6"/>
      <c r="D37" s="6"/>
      <c r="E37" s="7" t="s">
        <v>133</v>
      </c>
      <c r="F37" s="6"/>
      <c r="G37" s="6"/>
      <c r="H37" s="6"/>
      <c r="I37" s="6"/>
      <c r="J37" s="6"/>
      <c r="K37" s="6"/>
      <c r="L37" s="8"/>
      <c r="M37" s="8"/>
      <c r="N37" s="8"/>
      <c r="O37" s="8"/>
      <c r="P37" s="8"/>
      <c r="Q37" s="6"/>
      <c r="R37" s="6"/>
      <c r="S37" s="6"/>
      <c r="T37" s="6"/>
      <c r="U37" s="6"/>
      <c r="V37" s="8"/>
      <c r="W37" s="8"/>
      <c r="X37" s="19" t="e">
        <f>X28+X36</f>
        <v>#DIV/0!</v>
      </c>
      <c r="Y37" s="6"/>
      <c r="Z37" s="6"/>
      <c r="AA37" s="8"/>
      <c r="AB37" s="8"/>
      <c r="AC37" s="19" t="e">
        <f>AC28+AC36</f>
        <v>#REF!</v>
      </c>
      <c r="AD37" s="6"/>
      <c r="AE37" s="6"/>
      <c r="AF37" s="8"/>
      <c r="AG37" s="8"/>
      <c r="AH37" s="19" t="e">
        <f>AH28+AH36</f>
        <v>#REF!</v>
      </c>
      <c r="AI37" s="6"/>
      <c r="AJ37" s="6"/>
      <c r="AK37" s="8"/>
      <c r="AL37" s="8"/>
      <c r="AM37" s="19" t="e">
        <f>AM28+AM36</f>
        <v>#REF!</v>
      </c>
      <c r="AN37" s="6"/>
      <c r="AO37" s="6"/>
      <c r="AP37" s="18"/>
      <c r="AQ37" s="18"/>
      <c r="AR37" s="19" t="e">
        <f>AR28+AR36</f>
        <v>#REF!</v>
      </c>
      <c r="AS37" s="6"/>
    </row>
  </sheetData>
  <mergeCells count="18">
    <mergeCell ref="R10:U11"/>
    <mergeCell ref="F4:K4"/>
    <mergeCell ref="H5:K5"/>
    <mergeCell ref="H6:K6"/>
    <mergeCell ref="H7:K7"/>
    <mergeCell ref="H8:K8"/>
    <mergeCell ref="A10:B11"/>
    <mergeCell ref="C10:C12"/>
    <mergeCell ref="A1:K1"/>
    <mergeCell ref="L1:P1"/>
    <mergeCell ref="D10:F11"/>
    <mergeCell ref="G10:Q11"/>
    <mergeCell ref="A2:K2"/>
    <mergeCell ref="V10:Z11"/>
    <mergeCell ref="AA10:AE11"/>
    <mergeCell ref="AF10:AJ11"/>
    <mergeCell ref="AK10:AO11"/>
    <mergeCell ref="AP10:AS11"/>
  </mergeCells>
  <dataValidations count="1">
    <dataValidation allowBlank="1" showInputMessage="1" showErrorMessage="1" error="Escriba un texto " promptTitle="Cualquier contenido" sqref="F12 F3:F9" xr:uid="{00000000-0002-0000-0000-000000000000}"/>
  </dataValidations>
  <pageMargins left="0.7" right="0.7" top="0.75" bottom="0.75" header="0.3" footer="0.3"/>
  <pageSetup paperSize="9" orientation="portrait" r:id="rId1"/>
  <ignoredErrors>
    <ignoredError sqref="D13:D14" numberStoredAsText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Escriba un texto " promptTitle="Cualquier contenido" xr:uid="{00000000-0002-0000-0000-000001000000}">
          <x14:formula1>
            <xm:f>Listas!$A$2:$A$4</xm:f>
          </x14:formula1>
          <xm:sqref>F1 F10:F11 F13:F19 F21:F28 F36:F1048576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11.42578125" defaultRowHeight="15" x14ac:dyDescent="0.25"/>
  <cols>
    <col min="1" max="1" width="34.5703125" bestFit="1" customWidth="1"/>
  </cols>
  <sheetData>
    <row r="1" spans="1:1" x14ac:dyDescent="0.25">
      <c r="A1" t="s">
        <v>22</v>
      </c>
    </row>
    <row r="2" spans="1:1" x14ac:dyDescent="0.25">
      <c r="A2" t="s">
        <v>79</v>
      </c>
    </row>
    <row r="3" spans="1:1" x14ac:dyDescent="0.25">
      <c r="A3" t="s">
        <v>47</v>
      </c>
    </row>
    <row r="4" spans="1:1" x14ac:dyDescent="0.25">
      <c r="A4" t="s">
        <v>134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79AF05B0CA4944BB83126E48AFF4035" ma:contentTypeVersion="15" ma:contentTypeDescription="Crear nuevo documento." ma:contentTypeScope="" ma:versionID="9d19657c730e78c3d355ddf0d62e8d13">
  <xsd:schema xmlns:xsd="http://www.w3.org/2001/XMLSchema" xmlns:xs="http://www.w3.org/2001/XMLSchema" xmlns:p="http://schemas.microsoft.com/office/2006/metadata/properties" xmlns:ns2="f8dc1254-f694-4df3-a50d-d4e607c93dc9" xmlns:ns3="20cb614e-b45f-4877-aa77-0fc3e5f2c8f0" targetNamespace="http://schemas.microsoft.com/office/2006/metadata/properties" ma:root="true" ma:fieldsID="17866b5252e4077bf448069177ed2070" ns2:_="" ns3:_="">
    <xsd:import namespace="f8dc1254-f694-4df3-a50d-d4e607c93dc9"/>
    <xsd:import namespace="20cb614e-b45f-4877-aa77-0fc3e5f2c8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dc1254-f694-4df3-a50d-d4e607c93d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1310d8ee-99bf-4ea4-9dbe-e9e068685e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cb614e-b45f-4877-aa77-0fc3e5f2c8f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5d71684-cc2f-47e5-af77-6d773671f415}" ma:internalName="TaxCatchAll" ma:showField="CatchAllData" ma:web="20cb614e-b45f-4877-aa77-0fc3e5f2c8f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0cb614e-b45f-4877-aa77-0fc3e5f2c8f0" xsi:nil="true"/>
    <lcf76f155ced4ddcb4097134ff3c332f xmlns="f8dc1254-f694-4df3-a50d-d4e607c93dc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25C945C-B39F-4036-A4B5-D1157C3B3A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dc1254-f694-4df3-a50d-d4e607c93dc9"/>
    <ds:schemaRef ds:uri="20cb614e-b45f-4877-aa77-0fc3e5f2c8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65251AB-C88B-4079-B78F-2291AC2E7AB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BD912C2-67FF-4F74-B857-B8D2F5FE6CA6}">
  <ds:schemaRefs>
    <ds:schemaRef ds:uri="http://schemas.microsoft.com/office/2006/metadata/properties"/>
    <ds:schemaRef ds:uri="http://schemas.microsoft.com/office/infopath/2007/PartnerControls"/>
    <ds:schemaRef ds:uri="20cb614e-b45f-4877-aa77-0fc3e5f2c8f0"/>
    <ds:schemaRef ds:uri="f8dc1254-f694-4df3-a50d-d4e607c93d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Listas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liliana casas</dc:creator>
  <cp:keywords/>
  <dc:description/>
  <cp:lastModifiedBy>Camilo Bautista Beltran</cp:lastModifiedBy>
  <cp:revision/>
  <dcterms:created xsi:type="dcterms:W3CDTF">2021-01-25T18:44:53Z</dcterms:created>
  <dcterms:modified xsi:type="dcterms:W3CDTF">2022-12-09T13:47:17Z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0x010100479AF05B0CA4944BB83126E48AFF4035</vt:lpwstr>
  </property>
  <property fmtid="{D5CDD505-2E9C-101B-9397-08002B2CF9AE}" pid="3" name="MediaServiceImageTags">
    <vt:lpwstr/>
  </property>
</Properties>
</file>