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amile.espinosa\Downloads\"/>
    </mc:Choice>
  </mc:AlternateContent>
  <xr:revisionPtr revIDLastSave="0" documentId="13_ncr:1_{A9A3974F-A06B-4B5A-BCF5-5F1B8AAACC58}" xr6:coauthVersionLast="47" xr6:coauthVersionMax="47" xr10:uidLastSave="{00000000-0000-0000-0000-000000000000}"/>
  <bookViews>
    <workbookView xWindow="-120" yWindow="-120" windowWidth="29040" windowHeight="15840" xr2:uid="{82425007-B10C-4B30-B14E-E133B79C6502}"/>
  </bookViews>
  <sheets>
    <sheet name="Hoja1" sheetId="1" r:id="rId1"/>
    <sheet name="Listas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N25" i="1" l="1"/>
  <c r="AP25" i="1" s="1"/>
  <c r="AK25" i="1"/>
  <c r="AA25" i="1"/>
  <c r="T25" i="1"/>
  <c r="V25" i="1" s="1"/>
  <c r="AN24" i="1"/>
  <c r="AP24" i="1" s="1"/>
  <c r="V24" i="1"/>
  <c r="T24" i="1"/>
  <c r="AN23" i="1"/>
  <c r="AP23" i="1" s="1"/>
  <c r="AI23" i="1"/>
  <c r="AK23" i="1" s="1"/>
  <c r="Y23" i="1"/>
  <c r="AA23" i="1" s="1"/>
  <c r="AP22" i="1"/>
  <c r="AN22" i="1"/>
  <c r="AI22" i="1"/>
  <c r="AK22" i="1" s="1"/>
  <c r="AD22" i="1"/>
  <c r="AF22" i="1" s="1"/>
  <c r="Y22" i="1"/>
  <c r="AA22" i="1" s="1"/>
  <c r="T22" i="1"/>
  <c r="V22" i="1" s="1"/>
  <c r="AN21" i="1"/>
  <c r="AP21" i="1" s="1"/>
  <c r="AI21" i="1"/>
  <c r="AK21" i="1" s="1"/>
  <c r="AD21" i="1"/>
  <c r="AA21" i="1"/>
  <c r="Y21" i="1"/>
  <c r="T21" i="1"/>
  <c r="T13" i="1" l="1"/>
  <c r="V13" i="1" s="1"/>
  <c r="Y13" i="1"/>
  <c r="AA13" i="1" s="1"/>
  <c r="AD13" i="1"/>
  <c r="AF13" i="1" s="1"/>
  <c r="AI13" i="1"/>
  <c r="AK13" i="1" s="1"/>
  <c r="AN13" i="1"/>
  <c r="AO13" i="1"/>
  <c r="T14" i="1"/>
  <c r="Y14" i="1"/>
  <c r="AD14" i="1"/>
  <c r="AF14" i="1" s="1"/>
  <c r="AI14" i="1"/>
  <c r="AK14" i="1" s="1"/>
  <c r="AN14" i="1"/>
  <c r="V15" i="1"/>
  <c r="Y15" i="1"/>
  <c r="AA15" i="1" s="1"/>
  <c r="AD15" i="1"/>
  <c r="AF15" i="1" s="1"/>
  <c r="AI15" i="1"/>
  <c r="AK15" i="1" s="1"/>
  <c r="AO15" i="1"/>
  <c r="AP15" i="1" s="1"/>
  <c r="T16" i="1"/>
  <c r="Y16" i="1"/>
  <c r="AA16" i="1" s="1"/>
  <c r="AD16" i="1"/>
  <c r="AF16" i="1" s="1"/>
  <c r="AI16" i="1"/>
  <c r="AK16" i="1" s="1"/>
  <c r="AN16" i="1"/>
  <c r="AO16" i="1"/>
  <c r="T17" i="1"/>
  <c r="V17" i="1" s="1"/>
  <c r="Y17" i="1"/>
  <c r="AA17" i="1" s="1"/>
  <c r="AD17" i="1"/>
  <c r="AF17" i="1" s="1"/>
  <c r="AI17" i="1"/>
  <c r="AK17" i="1" s="1"/>
  <c r="AN17" i="1"/>
  <c r="AO17" i="1"/>
  <c r="T18" i="1"/>
  <c r="V18" i="1" s="1"/>
  <c r="Y18" i="1"/>
  <c r="AA18" i="1" s="1"/>
  <c r="AD18" i="1"/>
  <c r="AF18" i="1" s="1"/>
  <c r="AI18" i="1"/>
  <c r="AK18" i="1" s="1"/>
  <c r="AN18" i="1"/>
  <c r="AO18" i="1"/>
  <c r="AP13" i="1" l="1"/>
  <c r="AP16" i="1"/>
  <c r="AP18" i="1"/>
  <c r="AP17" i="1"/>
  <c r="AO19" i="1"/>
  <c r="V26" i="1"/>
  <c r="AA26" i="1"/>
  <c r="AN19" i="1"/>
  <c r="AK26" i="1"/>
  <c r="AI19" i="1"/>
  <c r="AK19" i="1" s="1"/>
  <c r="AD19" i="1"/>
  <c r="AF19" i="1" s="1"/>
  <c r="Y19" i="1"/>
  <c r="AA19" i="1" s="1"/>
  <c r="T19" i="1"/>
  <c r="V19" i="1" s="1"/>
  <c r="AF26" i="1"/>
  <c r="AP19" i="1" l="1"/>
  <c r="AP20" i="1" s="1"/>
  <c r="AF20" i="1"/>
  <c r="AF27" i="1" s="1"/>
  <c r="AK20" i="1"/>
  <c r="AK27" i="1" s="1"/>
  <c r="V20" i="1"/>
  <c r="V27" i="1" s="1"/>
  <c r="AA20" i="1"/>
  <c r="AA27" i="1" s="1"/>
  <c r="AP26" i="1" l="1"/>
  <c r="AP27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Yamile Espinosa Galindo</author>
  </authors>
  <commentList>
    <comment ref="E4" authorId="0" shapeId="0" xr:uid="{B011372B-E314-4D7A-ABA2-BAC2779934D9}">
      <text>
        <r>
          <rPr>
            <b/>
            <sz val="9"/>
            <color indexed="81"/>
            <rFont val="Tahoma"/>
            <family val="2"/>
          </rPr>
          <t>Cuadro que resume los cambios realizados de una versión a otra</t>
        </r>
      </text>
    </comment>
    <comment ref="E5" authorId="0" shapeId="0" xr:uid="{6D3510AD-814C-4D92-BAFC-71F0839843F3}">
      <text>
        <r>
          <rPr>
            <b/>
            <sz val="9"/>
            <color indexed="81"/>
            <rFont val="Tahoma"/>
            <family val="2"/>
          </rPr>
          <t xml:space="preserve">Número consecutivo de la versión generada </t>
        </r>
      </text>
    </comment>
    <comment ref="F5" authorId="0" shapeId="0" xr:uid="{455B4D1B-4D4F-46D8-A045-91E14430E00E}">
      <text>
        <r>
          <rPr>
            <b/>
            <sz val="9"/>
            <color indexed="81"/>
            <rFont val="Tahoma"/>
            <family val="2"/>
          </rPr>
          <t>Fecha de la versión generada</t>
        </r>
      </text>
    </comment>
    <comment ref="G5" authorId="0" shapeId="0" xr:uid="{4F6DD881-4064-46E2-AD27-7B033F5287F5}">
      <text>
        <r>
          <rPr>
            <b/>
            <sz val="9"/>
            <color indexed="81"/>
            <rFont val="Tahoma"/>
            <family val="2"/>
          </rPr>
          <t>Breve descripción del cambio realizado en la nueva versión</t>
        </r>
      </text>
    </comment>
    <comment ref="A12" authorId="0" shapeId="0" xr:uid="{2DD4CECD-D756-4467-A62C-53A6FC3549DD}">
      <text>
        <r>
          <rPr>
            <b/>
            <sz val="9"/>
            <color indexed="81"/>
            <rFont val="Tahoma"/>
            <family val="2"/>
          </rPr>
          <t>Incluya el número del objetivo estratégico, de acuerdo con lo adoptado en el Plan Estratégico Institucional</t>
        </r>
      </text>
    </comment>
    <comment ref="B12" authorId="0" shapeId="0" xr:uid="{BA0E1B6A-9724-479C-9C24-7C202AB8373D}">
      <text>
        <r>
          <rPr>
            <b/>
            <sz val="9"/>
            <color indexed="81"/>
            <rFont val="Tahoma"/>
            <family val="2"/>
          </rPr>
          <t>Incluya el objetivo estratégico, de acuerdo con lo adoptado en el Plan Estratégico Institucional, al cual se asocia la meta</t>
        </r>
      </text>
    </comment>
    <comment ref="C12" authorId="0" shapeId="0" xr:uid="{119F47BD-BB9E-4059-B26B-7A00F4141FBE}">
      <text>
        <r>
          <rPr>
            <b/>
            <sz val="9"/>
            <color indexed="81"/>
            <rFont val="Tahoma"/>
            <family val="2"/>
          </rPr>
          <t>Escriba el número de la meta, en orden consecutivo</t>
        </r>
      </text>
    </comment>
    <comment ref="D12" authorId="0" shapeId="0" xr:uid="{751BB42F-F6E4-422B-91AD-AD50D5510A18}">
      <text>
        <r>
          <rPr>
            <b/>
            <sz val="9"/>
            <color indexed="81"/>
            <rFont val="Tahoma"/>
            <family val="2"/>
          </rPr>
          <t xml:space="preserve">Son el resultado aceptable que se espera alcanzar en un periodo de tiempo a través de la ejecución y/o cumplimiento de los entregables. 
Se debe redactar la meta iniciando con un verbo en infinitivo fuerte, seguido de una magnitud o cantidad, una unidad de medida que se encuentre en términos numéricos o porcentuales y finalmente el complemento.
verbo + magnitud + unidad de medida + complemento
</t>
        </r>
      </text>
    </comment>
    <comment ref="E12" authorId="0" shapeId="0" xr:uid="{66100535-6C62-4F58-A17C-0BE85EBD4F67}">
      <text>
        <r>
          <rPr>
            <b/>
            <sz val="9"/>
            <color indexed="81"/>
            <rFont val="Tahoma"/>
            <family val="2"/>
          </rPr>
          <t xml:space="preserve">Seleccione la opción que corresponda
</t>
        </r>
      </text>
    </comment>
    <comment ref="F12" authorId="0" shapeId="0" xr:uid="{2A83FE2C-B2C1-4597-A76A-578AAE54FC34}">
      <text>
        <r>
          <rPr>
            <b/>
            <sz val="9"/>
            <color indexed="81"/>
            <rFont val="Tahoma"/>
            <family val="2"/>
          </rPr>
          <t>Indique un nombre corto que refleje lo que pretende medir. 
Ej. Porcentaje de giros acumulados</t>
        </r>
      </text>
    </comment>
    <comment ref="G12" authorId="0" shapeId="0" xr:uid="{D0800236-B4FE-4CB1-B3B9-634F81DF4156}">
      <text>
        <r>
          <rPr>
            <b/>
            <sz val="9"/>
            <color indexed="81"/>
            <rFont val="Tahoma"/>
            <family val="2"/>
          </rPr>
          <t>Indique la fórmula (relación entre variables) que permite medir el cumplimiento de la meta. Debe existir una coherencia lógica entre la magnitud y unidad de medida de la meta y las variables del indicador</t>
        </r>
      </text>
    </comment>
    <comment ref="H12" authorId="0" shapeId="0" xr:uid="{9720355A-42B5-4521-A971-3991DAD0CBDD}">
      <text>
        <r>
          <rPr>
            <b/>
            <sz val="9"/>
            <color indexed="81"/>
            <rFont val="Tahoma"/>
            <family val="2"/>
          </rPr>
          <t>Valor inicial que se toma como referencia para comparar el avance de la meta. Es imporante indicar la magnitud, unidad de medida y la vigencia en la cual se obtuvo</t>
        </r>
      </text>
    </comment>
    <comment ref="I12" authorId="0" shapeId="0" xr:uid="{1AECC889-2B35-4962-8482-78F84CE03D6F}">
      <text>
        <r>
          <rPr>
            <b/>
            <sz val="9"/>
            <color indexed="81"/>
            <rFont val="Tahoma"/>
            <family val="2"/>
          </rPr>
          <t>Indique el tipo de programación que corresponde: 
- Suma
- Constante
- Creciente
- Decreciente 
Este tipo depende de la forma en que se acumulan los resultados del indicador trimestralmente para la vigencia. Ver Manual PLE-PIN-M002</t>
        </r>
      </text>
    </comment>
    <comment ref="J12" authorId="0" shapeId="0" xr:uid="{2208232E-487F-4B17-B920-92D360C002B0}">
      <text>
        <r>
          <rPr>
            <b/>
            <sz val="9"/>
            <color indexed="81"/>
            <rFont val="Tahoma"/>
            <family val="2"/>
          </rPr>
          <t xml:space="preserve">Indique la forma en la que se expresa la magnitud de la meta. Ej. Porcentaje, actuaciones administrativas, informes, etc.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2" authorId="0" shapeId="0" xr:uid="{B30BBDB4-EC1D-4EA1-8538-25A32CED2539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L12" authorId="0" shapeId="0" xr:uid="{31373292-3723-487A-8503-BD0B0A79E8B6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M12" authorId="0" shapeId="0" xr:uid="{C846E2D7-3065-4128-8C76-51161E0D7C17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N12" authorId="0" shapeId="0" xr:uid="{474117DA-14AA-4BAF-B752-1413A5718EC7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O12" authorId="0" shapeId="0" xr:uid="{F1D07228-88D0-4309-9D4E-5EB885D7FDC6}">
      <text>
        <r>
          <rPr>
            <b/>
            <sz val="9"/>
            <color indexed="81"/>
            <rFont val="Tahoma"/>
            <family val="2"/>
          </rPr>
          <t>Indique la programación total de la vigencia. 
Debe ser coherente con la meta.</t>
        </r>
      </text>
    </comment>
    <comment ref="P12" authorId="0" shapeId="0" xr:uid="{FE21DFDB-AFF8-4147-B537-10C1B10248CA}">
      <text>
        <r>
          <rPr>
            <b/>
            <sz val="9"/>
            <color indexed="81"/>
            <rFont val="Tahoma"/>
            <family val="2"/>
          </rPr>
          <t xml:space="preserve">Indique el tipo de indicador: 
- Eficancia 
- Eficiencia 
- Efectividad </t>
        </r>
      </text>
    </comment>
    <comment ref="Q12" authorId="0" shapeId="0" xr:uid="{F21E4E22-60F3-48C1-9204-B22990CF58E2}">
      <text>
        <r>
          <rPr>
            <b/>
            <sz val="9"/>
            <color indexed="81"/>
            <rFont val="Tahoma"/>
            <family val="2"/>
          </rPr>
          <t>Indique la evidencia a presentar del cumplimiento de la meta. Se debe redactar de forma concreta y coherente con la meta</t>
        </r>
      </text>
    </comment>
    <comment ref="R12" authorId="0" shapeId="0" xr:uid="{1B621C19-38F6-4806-A4C4-B1C8550B782C}">
      <text>
        <r>
          <rPr>
            <b/>
            <sz val="9"/>
            <color indexed="81"/>
            <rFont val="Tahoma"/>
            <family val="2"/>
          </rPr>
          <t>Indique la herramienta o aplicativo donde reposa la información que da origen al entregable o en el que es posible contrastar o verificar la información de ser necesario.</t>
        </r>
      </text>
    </comment>
    <comment ref="S12" authorId="0" shapeId="0" xr:uid="{29D96EE3-F7F5-47F6-888D-8FBFF7195BF0}">
      <text>
        <r>
          <rPr>
            <b/>
            <sz val="9"/>
            <color indexed="81"/>
            <rFont val="Tahoma"/>
            <family val="2"/>
          </rPr>
          <t>Indique el área y grupo de trabajo (si se tiene), responsable de cumplir o ejecutar la meta</t>
        </r>
      </text>
    </comment>
    <comment ref="T12" authorId="0" shapeId="0" xr:uid="{F773CF66-93F3-45C1-8401-3500EA5DFE3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U12" authorId="0" shapeId="0" xr:uid="{F5228218-2E22-4357-BBA2-F05EC2E0672D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V12" authorId="0" shapeId="0" xr:uid="{83E45AA4-B05B-44F9-939A-1584783024C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W12" authorId="0" shapeId="0" xr:uid="{988C4601-812E-40FE-85FE-3C09AFA1D7E2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X12" authorId="0" shapeId="0" xr:uid="{D0D90FBE-E6E2-4075-87AB-6F323F2D84BC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Y12" authorId="0" shapeId="0" xr:uid="{B6305720-C9BD-47A6-9225-C9206B502FD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Z12" authorId="0" shapeId="0" xr:uid="{49896E7A-471D-4CA3-B6D2-CA055AA84F85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A12" authorId="0" shapeId="0" xr:uid="{6C4CA308-F62A-4560-A290-C6F961DD9EB9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B12" authorId="0" shapeId="0" xr:uid="{911B7D68-1818-41B4-A811-431278669113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C12" authorId="0" shapeId="0" xr:uid="{BF2915B6-D49D-4DC1-86C3-8A2E656FD968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D12" authorId="0" shapeId="0" xr:uid="{5CCDF014-BF0B-42B7-92F7-6CBF58EA98EF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E12" authorId="0" shapeId="0" xr:uid="{A3FA785E-EDEC-4164-99A5-88C5B890A708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F12" authorId="0" shapeId="0" xr:uid="{005E4D9E-D1F6-4A46-8371-9EB40A9C2F76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G12" authorId="0" shapeId="0" xr:uid="{F4977502-E86B-42EE-B00B-334848FCB9A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H12" authorId="0" shapeId="0" xr:uid="{07F8A95D-778F-4057-9D7F-FC1A1EDBDEC6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I12" authorId="0" shapeId="0" xr:uid="{1CF6DDD2-D0F7-497B-A878-3984E176C12A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J12" authorId="0" shapeId="0" xr:uid="{978B8E67-E2CF-4EA1-B0E8-C23EE154AD33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K12" authorId="0" shapeId="0" xr:uid="{7949A3C4-FD79-41C9-B393-15F71C2BB313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L12" authorId="0" shapeId="0" xr:uid="{F1983010-98A0-4525-A8F5-BC9974C9F9F2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M12" authorId="0" shapeId="0" xr:uid="{517F2593-F76E-4236-90C8-0209530447DA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N12" authorId="0" shapeId="0" xr:uid="{A3C321AB-87DC-4E7F-8C8F-8F767BB0A1DF}">
      <text>
        <r>
          <rPr>
            <b/>
            <sz val="9"/>
            <color indexed="81"/>
            <rFont val="Tahoma"/>
            <family val="2"/>
          </rPr>
          <t>Indique la magnitud total programada para la vigencia</t>
        </r>
      </text>
    </comment>
    <comment ref="AO12" authorId="0" shapeId="0" xr:uid="{FC771540-1D2C-4B21-9686-7D6684444881}">
      <text>
        <r>
          <rPr>
            <b/>
            <sz val="9"/>
            <color indexed="81"/>
            <rFont val="Tahoma"/>
            <family val="2"/>
          </rPr>
          <t xml:space="preserve">Indique la magnitud ejecutada acumulada para la vigencia </t>
        </r>
      </text>
    </comment>
    <comment ref="AP12" authorId="0" shapeId="0" xr:uid="{1ECDFD14-21A6-444C-BF6C-3E8B35E647CC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Q12" authorId="0" shapeId="0" xr:uid="{308CE112-015B-49F8-A4DA-7DB95EB2D67D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 acumulados para la vigencia</t>
        </r>
      </text>
    </comment>
    <comment ref="D20" authorId="0" shapeId="0" xr:uid="{CD94BD62-55DA-4C1E-96B6-1A5F6A4412D7}">
      <text>
        <r>
          <rPr>
            <b/>
            <sz val="9"/>
            <color indexed="81"/>
            <rFont val="Tahoma"/>
            <family val="2"/>
          </rPr>
          <t>Promedio obtenido para el periodo x 80%</t>
        </r>
      </text>
    </comment>
    <comment ref="D26" authorId="0" shapeId="0" xr:uid="{9871DD7B-59A9-4D33-830E-91A8A028A8A2}">
      <text>
        <r>
          <rPr>
            <b/>
            <sz val="9"/>
            <color indexed="81"/>
            <rFont val="Tahoma"/>
            <family val="2"/>
          </rPr>
          <t>Promedio obtenido en las metas transversales para el periodo x 20%</t>
        </r>
      </text>
    </comment>
    <comment ref="D27" authorId="0" shapeId="0" xr:uid="{30E82D26-5BE8-4336-B590-55EFD66077D4}">
      <text>
        <r>
          <rPr>
            <b/>
            <sz val="9"/>
            <color indexed="81"/>
            <rFont val="Tahoma"/>
            <family val="2"/>
          </rPr>
          <t>Sumatoria del total de metas técnicas y metas transversales</t>
        </r>
      </text>
    </comment>
  </commentList>
</comments>
</file>

<file path=xl/sharedStrings.xml><?xml version="1.0" encoding="utf-8"?>
<sst xmlns="http://schemas.openxmlformats.org/spreadsheetml/2006/main" count="258" uniqueCount="142">
  <si>
    <r>
      <rPr>
        <b/>
        <sz val="14"/>
        <rFont val="Calibri Light"/>
        <family val="2"/>
        <scheme val="major"/>
      </rPr>
      <t>FORMULACIÓN Y SEGUIMIENTO PLANES DE GESTIÓN NIVEL CENTRAL</t>
    </r>
    <r>
      <rPr>
        <b/>
        <sz val="11"/>
        <color theme="1"/>
        <rFont val="Calibri Light"/>
        <family val="2"/>
        <scheme val="major"/>
      </rPr>
      <t xml:space="preserve">
PROCESO </t>
    </r>
    <r>
      <rPr>
        <b/>
        <u/>
        <sz val="11"/>
        <color theme="1"/>
        <rFont val="Calibri Light"/>
        <family val="2"/>
        <scheme val="major"/>
      </rPr>
      <t>PLANEACIÓN INSTITUCIONAL</t>
    </r>
  </si>
  <si>
    <r>
      <rPr>
        <b/>
        <sz val="11"/>
        <color theme="1"/>
        <rFont val="Calibri Light"/>
        <family val="2"/>
        <scheme val="major"/>
      </rPr>
      <t xml:space="preserve">Código Formato: </t>
    </r>
    <r>
      <rPr>
        <sz val="11"/>
        <color theme="1"/>
        <rFont val="Calibri Light"/>
        <family val="2"/>
        <scheme val="major"/>
      </rPr>
      <t xml:space="preserve">PLE-PIN-F017
</t>
    </r>
    <r>
      <rPr>
        <b/>
        <sz val="11"/>
        <color theme="1"/>
        <rFont val="Calibri Light"/>
        <family val="2"/>
        <scheme val="major"/>
      </rPr>
      <t xml:space="preserve">Versión: </t>
    </r>
    <r>
      <rPr>
        <sz val="11"/>
        <color theme="1"/>
        <rFont val="Calibri Light"/>
        <family val="2"/>
        <scheme val="major"/>
      </rPr>
      <t xml:space="preserve">6
</t>
    </r>
    <r>
      <rPr>
        <b/>
        <sz val="11"/>
        <color theme="1"/>
        <rFont val="Calibri Light"/>
        <family val="2"/>
        <scheme val="major"/>
      </rPr>
      <t xml:space="preserve">Vigencia desde: </t>
    </r>
    <r>
      <rPr>
        <sz val="11"/>
        <color theme="1"/>
        <rFont val="Calibri Light"/>
        <family val="2"/>
        <scheme val="major"/>
      </rPr>
      <t xml:space="preserve">23 de enero de 2023
</t>
    </r>
    <r>
      <rPr>
        <b/>
        <sz val="11"/>
        <color theme="1"/>
        <rFont val="Calibri Light"/>
        <family val="2"/>
        <scheme val="major"/>
      </rPr>
      <t xml:space="preserve">Caso HOLA: </t>
    </r>
    <r>
      <rPr>
        <sz val="11"/>
        <color theme="1"/>
        <rFont val="Calibri Light"/>
        <family val="2"/>
        <scheme val="major"/>
      </rPr>
      <t>291736</t>
    </r>
  </si>
  <si>
    <t>DEPENDENCIAS ASOCIADAS</t>
  </si>
  <si>
    <t>Oficina Asesora de Planeación</t>
  </si>
  <si>
    <t>CONTROL DE CAMBIOS</t>
  </si>
  <si>
    <t>VERSIÓN</t>
  </si>
  <si>
    <t>FECHA</t>
  </si>
  <si>
    <t>DESCRIPCIÓN DE LA MODIFICACIÓN</t>
  </si>
  <si>
    <t>PLAN ESTRATÉGICO INSTITUCIONAL</t>
  </si>
  <si>
    <t>META</t>
  </si>
  <si>
    <t>INDICADOR</t>
  </si>
  <si>
    <t>RESULTADO</t>
  </si>
  <si>
    <t>I TRIMESTRE</t>
  </si>
  <si>
    <t>II TRIMESTRE</t>
  </si>
  <si>
    <t>III TRIMESTRE</t>
  </si>
  <si>
    <t>IV TRIMESTRE</t>
  </si>
  <si>
    <t>SEGUIMIENTO ACUMULADO PLAN GESTIÓN</t>
  </si>
  <si>
    <t>No OE</t>
  </si>
  <si>
    <t>OBJETIVO ESTRATÉGICO</t>
  </si>
  <si>
    <t xml:space="preserve">No. Meta </t>
  </si>
  <si>
    <t>META PLAN DE GESTIÓN VIGENCIA</t>
  </si>
  <si>
    <t>TIPO DE META</t>
  </si>
  <si>
    <t>NOMBRE DEL INDICADOR</t>
  </si>
  <si>
    <t>FÓRMULA DEL INDICADOR</t>
  </si>
  <si>
    <t>LÍNEA BASE</t>
  </si>
  <si>
    <t>TIPO DE PROGRAMACIÓN</t>
  </si>
  <si>
    <t>UNIDAD DE MEDIDA</t>
  </si>
  <si>
    <t>I TRI</t>
  </si>
  <si>
    <t>II TRI</t>
  </si>
  <si>
    <t>III TRI</t>
  </si>
  <si>
    <t>IV TRI</t>
  </si>
  <si>
    <t>TOTAL PROGRAMACIÓN VIGENCIA</t>
  </si>
  <si>
    <t>TIPO DE INDICADOR</t>
  </si>
  <si>
    <t>ENTREGABLE</t>
  </si>
  <si>
    <t>FUENTE DE INFORMACIÓN</t>
  </si>
  <si>
    <t>RESPONSABLES DE LA META</t>
  </si>
  <si>
    <t>PROGRAMADO</t>
  </si>
  <si>
    <t>EJECUTADO</t>
  </si>
  <si>
    <t>RESULTADO DE LA MEDICIÓN</t>
  </si>
  <si>
    <t>ANÁLISIS DE AVANCE</t>
  </si>
  <si>
    <t xml:space="preserve">EVIDENCIA </t>
  </si>
  <si>
    <t>Fomentar la gestión del conocimiento y la innovación para agilizar la comunicación con el ciudadano, la prestación de trámites y servicios, y garantizar la toma de decisiones con base en evidencia.</t>
  </si>
  <si>
    <t>1</t>
  </si>
  <si>
    <t xml:space="preserve">Realizar el 100% del proceso de seguimiento y su correspondiente registro trimestral de los proyectos de inversión en el aplicativo SEGPLAN </t>
  </si>
  <si>
    <t>Gestión</t>
  </si>
  <si>
    <t>Porcentaje de seguimiento trimestral de proyectos de inversión en SEGPLAN</t>
  </si>
  <si>
    <t>(Número de  seguimientos registrados en SEGPLAN / Número de seguimientos realizados para el periodo)* 100</t>
  </si>
  <si>
    <t>4 seguimientos anuales</t>
  </si>
  <si>
    <t>Constante</t>
  </si>
  <si>
    <t>Eficacia</t>
  </si>
  <si>
    <t>Reportes de seguimiento SEGPLAN</t>
  </si>
  <si>
    <t>Reportes de las Gerencias de los Proyectos de Inversión</t>
  </si>
  <si>
    <t>Oficina Asesora de Planeación - Equipo de Proyectos de Inversión</t>
  </si>
  <si>
    <t>Fortalecer la gestión institucional aumentando las capacidades de la entidad para la planeación, seguimiento y ejecución de sus metas y recursos, y la gestión del talento humano.</t>
  </si>
  <si>
    <t>2</t>
  </si>
  <si>
    <t xml:space="preserve">Mantener o superar la calificación de 700 puntos en la implementación del Sistema de Gestión Ambiental de la entidad en el Programa de Excelencia Ambiental Distrital </t>
  </si>
  <si>
    <t>Sostenibilidad del sistema de gestión</t>
  </si>
  <si>
    <t>Calificación Programa de Excelencia Ambiental Distrital</t>
  </si>
  <si>
    <t>Puntaje obtenido en el Programa de Excelencia Ambiental</t>
  </si>
  <si>
    <t xml:space="preserve">Categoría Elite 
900 puntos 
</t>
  </si>
  <si>
    <t>Puntaje obtenido en auditoría externa</t>
  </si>
  <si>
    <t>Efectividad</t>
  </si>
  <si>
    <t>Informe auditoría externa al Programa de Excelencia Ambiental</t>
  </si>
  <si>
    <t>Repositorio del Sistema de Gestión Ambiental en la herramienta SharePoint de la Oficina Asesora de Planeación</t>
  </si>
  <si>
    <t>Oficina Asesora de Planeación - Equipo de Gestión Ambiental</t>
  </si>
  <si>
    <t>No programada</t>
  </si>
  <si>
    <t>3</t>
  </si>
  <si>
    <t>Realizar un (1) reporte trimestral de avance del plan estratégico institucional</t>
  </si>
  <si>
    <t>Reporte trimestral del plan estratégico institucional</t>
  </si>
  <si>
    <t>Número de reportes realizados trimestralmente</t>
  </si>
  <si>
    <t>Reporte de las dependencias PEI</t>
  </si>
  <si>
    <t>Oficina Asesora de Planeación - Equipo de Planeación Institucional y Sectorial</t>
  </si>
  <si>
    <t>4</t>
  </si>
  <si>
    <t xml:space="preserve">Realizar una (1) socialización de los resultados del IDI 2023 en el Comité Institucional de Gestión y Desempeño.  </t>
  </si>
  <si>
    <t xml:space="preserve">Socialización de  los resultados de la medición del Indice de Desempeño Institucional 2023  a partir de del reporte FURAG. </t>
  </si>
  <si>
    <t>Número de socializaciones en el CIGD</t>
  </si>
  <si>
    <t>Suma</t>
  </si>
  <si>
    <t xml:space="preserve">Socialización de los resultados del IDI 2023 en CIGD. </t>
  </si>
  <si>
    <t>Acta del CIGD con la socialización de los resultados IDI 2023.</t>
  </si>
  <si>
    <t>Reporte FURAG
Resultados IDI 2023</t>
  </si>
  <si>
    <t>5</t>
  </si>
  <si>
    <t>Archivo de gestión OAP</t>
  </si>
  <si>
    <t>6</t>
  </si>
  <si>
    <t>Realizar la revisión trimestral del avance del 100% de los planes de gestión de los procesos en el nivel central y local</t>
  </si>
  <si>
    <t>Porcentaje de reportes trimestrales plan de gestión revisados</t>
  </si>
  <si>
    <t>(Número de reportes de plan de gestión revisados trimestralmente / Número de reportes de plan de gestión) * 100</t>
  </si>
  <si>
    <t>Reportes trimestrales de planes de gestión revisados por la OAP</t>
  </si>
  <si>
    <t>Reporte de las dependencias / alcaldías locales</t>
  </si>
  <si>
    <t>7</t>
  </si>
  <si>
    <t xml:space="preserve">Realizar tres (3) informes cuatrimestrales de monitoreo a los riesgos identificados en la entidad (procesos y corrupción). </t>
  </si>
  <si>
    <t>Informe de monitoreo a los riesgos de procesos y corrupción</t>
  </si>
  <si>
    <t>Número de informes de monitoreo de riesgos realizados</t>
  </si>
  <si>
    <t>Informes de monitoreo</t>
  </si>
  <si>
    <t>Informe cuatrimestral de monitoreo a la gestión de riesgos de procesos y corrupción</t>
  </si>
  <si>
    <t>Matrices de monitoreo de riesgos a nivel central y local</t>
  </si>
  <si>
    <t>Realizar dos (2) jornadas de capacitación sobre el sistema de gestión dirigidas a los promotores de mejora</t>
  </si>
  <si>
    <t>Retadora (mejora)</t>
  </si>
  <si>
    <t>Jornadas de capacitación sobre el sistema de gestión realizadas</t>
  </si>
  <si>
    <t>Número de  jornadas de capacitación sobre el sistema de gestión realizadas</t>
  </si>
  <si>
    <t>N/A</t>
  </si>
  <si>
    <t>Registro de asistencia de las jornadas de capacitación</t>
  </si>
  <si>
    <t>Total metas técnicas (80%)</t>
  </si>
  <si>
    <t>T1</t>
  </si>
  <si>
    <t>T2</t>
  </si>
  <si>
    <t>T3</t>
  </si>
  <si>
    <t>Total metas transversales (20%)</t>
  </si>
  <si>
    <t xml:space="preserve">Total plan de gestión </t>
  </si>
  <si>
    <t>VIGENCIA DE LA PLANEACIÓN 2024</t>
  </si>
  <si>
    <t xml:space="preserve">Publicación del plan de gestión aprobado. Caso HOLA: </t>
  </si>
  <si>
    <t>Obtener una calificación semestral del 80% en la medición de desempeño ambiental, de acuerdo a los criterios establecidos para el Sistema de Gestión Ambiental</t>
  </si>
  <si>
    <t>Porcentaje de cumplimiento de los criteros ambientales</t>
  </si>
  <si>
    <t>Número de criterios ambientales cumplidos / Total de criterios ambientales establecidos * 100</t>
  </si>
  <si>
    <t>80% meta 2023</t>
  </si>
  <si>
    <t>Reporte ambiental Oficina Asesora de Planeación</t>
  </si>
  <si>
    <t>Herramienta Oficina Asesora de Planeación</t>
  </si>
  <si>
    <t>Aplicación de la meta: dependencias del proceso.
Reporte de la meta: Oficina Asesora de Planeación</t>
  </si>
  <si>
    <t>Actualizar el 100% los documentos del proceso conforme al plan de trabajo definido.</t>
  </si>
  <si>
    <t>Porcentaje de actualización documental</t>
  </si>
  <si>
    <t>Número de documentos actualizados del proceso / Número de documentos programados a actualizar en el plan de trabajo *100</t>
  </si>
  <si>
    <t>100% meta 2023</t>
  </si>
  <si>
    <t xml:space="preserve">Listado Maestro de Documentos Matiz </t>
  </si>
  <si>
    <t xml:space="preserve">Casos Hola de actualización generados
Listado Maestro de Documentos 
Matiz </t>
  </si>
  <si>
    <t xml:space="preserve">Realizar dos jornadas de capacitación o entrenamiento por parte de los promotores de mejora sobre el sistema de gestión y/o los procesos, dirigidas al personal de planta y contratistas para el fortalecimiento del Modelo Integrado de Planeación y Gestión. </t>
  </si>
  <si>
    <t xml:space="preserve">Número de jornadas de capacitación sobre el sistema de gestión realizadas </t>
  </si>
  <si>
    <t>Registro de asistencia y presentación realizada</t>
  </si>
  <si>
    <t>Líder del proceso</t>
  </si>
  <si>
    <t>Brindar atención oportuna y de calidad a los diferentes sectores poblacionales, generando relaciones de confianza y respeto por la diferencia.</t>
  </si>
  <si>
    <t>T4</t>
  </si>
  <si>
    <t>Dar respuesta al 100% de los requerimientos ciudadanos asignados a las dependencias de nivel central  con corte a 31 de diciembre de 2023 registradas y tipificadas como Derechos de Petición en el aplicativo Bogotá te Escucha y gestor documental ORFEO.</t>
  </si>
  <si>
    <t>Porcentaje de requerimientos ciudadanos con respuesta definitiva</t>
  </si>
  <si>
    <t>(No. de respuestas efectuadas / No. requerimientos instaurados antes del 31 de diciembre 2023 pendientes por gestionar) X 100</t>
  </si>
  <si>
    <t>Peticiones pendientes por gestionar al 31 de diciembre de  2023</t>
  </si>
  <si>
    <t>Reporte de peticiones ciudadanas gestionadas  (con respuesta definitiva o traslado por competencia)</t>
  </si>
  <si>
    <t xml:space="preserve">Reporte Sistema Distrital de Gestión de Peticiones Ciudadanas - Bogotá te  Escucha </t>
  </si>
  <si>
    <t>Dependencias de Nivel Central asociadas al proceso</t>
  </si>
  <si>
    <t>T5</t>
  </si>
  <si>
    <t xml:space="preserve">
Gestionar oportunamente el 100% de los requerimientos  que se tipifiquen como derecho de petición ciudadano en los aplicativos Bogotá Te Escucha y  ORFEO, que  sean asignados a las dependencias de Nivel Central durante la vigencia 2024.
</t>
  </si>
  <si>
    <t>Porcentaje de requerimientos ciudadanos  gestionados dentro del término de ley.</t>
  </si>
  <si>
    <t>(No. de peticiones gestionadas en los términos de ley / No. Requerimientos recibidos en la vigencia 2024 que deben tener respuesta) X 100</t>
  </si>
  <si>
    <t xml:space="preserve">Porcentaje de requerimientos ciudadanos gestionados </t>
  </si>
  <si>
    <t xml:space="preserve">Eficiencia </t>
  </si>
  <si>
    <t>Reporte de peticiones ciudadanas gestionadas (con respuesta definitiva o traslado por competencia)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</si>
</sst>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sz val="11"/>
      <color theme="1"/>
      <name val="Calibri"/>
      <family val="2"/>
      <scheme val="minor"/>
    </font>
    <font>
      <sz val="11"/>
      <color rgb="FF0070C0"/>
      <name val="Calibri Light"/>
      <family val="2"/>
      <scheme val="major"/>
    </font>
    <font>
      <sz val="12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sz val="14"/>
      <color theme="1"/>
      <name val="Calibri Light"/>
      <family val="2"/>
      <scheme val="major"/>
    </font>
    <font>
      <b/>
      <sz val="14"/>
      <color theme="1"/>
      <name val="Calibri Light"/>
      <family val="2"/>
      <scheme val="major"/>
    </font>
    <font>
      <b/>
      <sz val="12"/>
      <color rgb="FF0070C0"/>
      <name val="Calibri Light"/>
      <family val="2"/>
      <scheme val="major"/>
    </font>
    <font>
      <b/>
      <sz val="14"/>
      <name val="Calibri Light"/>
      <family val="2"/>
      <scheme val="maj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u/>
      <sz val="11"/>
      <color theme="1"/>
      <name val="Calibri Light"/>
      <family val="2"/>
      <scheme val="major"/>
    </font>
    <font>
      <u/>
      <sz val="11"/>
      <color theme="10"/>
      <name val="Calibri"/>
      <family val="2"/>
      <scheme val="minor"/>
    </font>
    <font>
      <u/>
      <sz val="11"/>
      <color rgb="FF0070C0"/>
      <name val="Calibri Light"/>
      <family val="2"/>
      <scheme val="major"/>
    </font>
  </fonts>
  <fills count="10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129">
    <xf numFmtId="0" fontId="0" fillId="0" borderId="0" xfId="0"/>
    <xf numFmtId="0" fontId="1" fillId="0" borderId="0" xfId="0" applyFont="1" applyAlignment="1">
      <alignment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7" fillId="2" borderId="1" xfId="0" applyFont="1" applyFill="1" applyBorder="1" applyAlignment="1">
      <alignment wrapText="1"/>
    </xf>
    <xf numFmtId="0" fontId="8" fillId="2" borderId="1" xfId="0" applyFont="1" applyFill="1" applyBorder="1" applyAlignment="1">
      <alignment wrapText="1"/>
    </xf>
    <xf numFmtId="9" fontId="7" fillId="2" borderId="1" xfId="1" applyFont="1" applyFill="1" applyBorder="1" applyAlignment="1">
      <alignment wrapText="1"/>
    </xf>
    <xf numFmtId="0" fontId="7" fillId="0" borderId="0" xfId="0" applyFont="1" applyAlignment="1">
      <alignment wrapText="1"/>
    </xf>
    <xf numFmtId="0" fontId="5" fillId="3" borderId="1" xfId="0" applyFont="1" applyFill="1" applyBorder="1" applyAlignment="1">
      <alignment wrapText="1"/>
    </xf>
    <xf numFmtId="0" fontId="9" fillId="3" borderId="1" xfId="0" applyFont="1" applyFill="1" applyBorder="1" applyAlignment="1">
      <alignment wrapText="1"/>
    </xf>
    <xf numFmtId="9" fontId="9" fillId="3" borderId="1" xfId="0" applyNumberFormat="1" applyFont="1" applyFill="1" applyBorder="1" applyAlignment="1">
      <alignment wrapText="1"/>
    </xf>
    <xf numFmtId="0" fontId="6" fillId="3" borderId="1" xfId="0" applyFont="1" applyFill="1" applyBorder="1"/>
    <xf numFmtId="0" fontId="6" fillId="3" borderId="1" xfId="0" applyFont="1" applyFill="1" applyBorder="1" applyAlignment="1">
      <alignment wrapText="1"/>
    </xf>
    <xf numFmtId="9" fontId="6" fillId="3" borderId="1" xfId="1" applyFont="1" applyFill="1" applyBorder="1" applyAlignment="1">
      <alignment wrapText="1"/>
    </xf>
    <xf numFmtId="9" fontId="6" fillId="3" borderId="1" xfId="1" applyFont="1" applyFill="1" applyBorder="1" applyAlignment="1">
      <alignment horizontal="right" wrapText="1"/>
    </xf>
    <xf numFmtId="9" fontId="9" fillId="3" borderId="1" xfId="0" applyNumberFormat="1" applyFont="1" applyFill="1" applyBorder="1" applyAlignment="1">
      <alignment horizontal="right" wrapText="1"/>
    </xf>
    <xf numFmtId="9" fontId="7" fillId="2" borderId="1" xfId="1" applyFont="1" applyFill="1" applyBorder="1" applyAlignment="1">
      <alignment horizontal="right" wrapText="1"/>
    </xf>
    <xf numFmtId="9" fontId="8" fillId="2" borderId="1" xfId="0" applyNumberFormat="1" applyFont="1" applyFill="1" applyBorder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 wrapText="1"/>
    </xf>
    <xf numFmtId="1" fontId="1" fillId="0" borderId="1" xfId="0" applyNumberFormat="1" applyFont="1" applyBorder="1" applyAlignment="1">
      <alignment horizontal="justify" vertical="center" wrapText="1"/>
    </xf>
    <xf numFmtId="0" fontId="1" fillId="0" borderId="0" xfId="0" applyFont="1" applyAlignment="1">
      <alignment horizontal="justify" vertical="center" wrapText="1"/>
    </xf>
    <xf numFmtId="10" fontId="1" fillId="0" borderId="1" xfId="0" applyNumberFormat="1" applyFont="1" applyBorder="1" applyAlignment="1">
      <alignment horizontal="justify" vertical="center" wrapText="1"/>
    </xf>
    <xf numFmtId="9" fontId="1" fillId="0" borderId="1" xfId="0" applyNumberFormat="1" applyFont="1" applyBorder="1" applyAlignment="1">
      <alignment horizontal="justify" vertical="center" wrapText="1"/>
    </xf>
    <xf numFmtId="9" fontId="1" fillId="0" borderId="1" xfId="1" applyFont="1" applyBorder="1" applyAlignment="1">
      <alignment horizontal="justify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9" borderId="0" xfId="0" applyFont="1" applyFill="1" applyAlignment="1">
      <alignment wrapText="1"/>
    </xf>
    <xf numFmtId="0" fontId="1" fillId="9" borderId="0" xfId="0" applyFont="1" applyFill="1" applyAlignment="1">
      <alignment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2" fillId="9" borderId="0" xfId="0" applyFont="1" applyFill="1" applyAlignment="1">
      <alignment horizontal="center" vertical="center" wrapText="1"/>
    </xf>
    <xf numFmtId="0" fontId="1" fillId="9" borderId="0" xfId="0" applyFont="1" applyFill="1" applyAlignment="1">
      <alignment horizontal="center" wrapText="1"/>
    </xf>
    <xf numFmtId="9" fontId="1" fillId="0" borderId="1" xfId="0" applyNumberFormat="1" applyFont="1" applyBorder="1" applyAlignment="1">
      <alignment horizontal="center" vertical="center" wrapText="1"/>
    </xf>
    <xf numFmtId="9" fontId="6" fillId="3" borderId="1" xfId="1" applyFont="1" applyFill="1" applyBorder="1" applyAlignment="1">
      <alignment horizontal="center" wrapText="1"/>
    </xf>
    <xf numFmtId="9" fontId="9" fillId="3" borderId="1" xfId="0" applyNumberFormat="1" applyFont="1" applyFill="1" applyBorder="1" applyAlignment="1">
      <alignment horizontal="center" wrapText="1"/>
    </xf>
    <xf numFmtId="9" fontId="7" fillId="2" borderId="1" xfId="1" applyFont="1" applyFill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1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1" fontId="1" fillId="0" borderId="1" xfId="1" applyNumberFormat="1" applyFont="1" applyBorder="1" applyAlignment="1">
      <alignment horizontal="center" vertical="center" wrapText="1"/>
    </xf>
    <xf numFmtId="10" fontId="1" fillId="0" borderId="1" xfId="1" applyNumberFormat="1" applyFont="1" applyBorder="1" applyAlignment="1">
      <alignment horizontal="justify" vertical="center" wrapText="1"/>
    </xf>
    <xf numFmtId="164" fontId="1" fillId="0" borderId="1" xfId="1" applyNumberFormat="1" applyFont="1" applyBorder="1" applyAlignment="1">
      <alignment horizontal="justify" vertical="center" wrapText="1"/>
    </xf>
    <xf numFmtId="164" fontId="1" fillId="0" borderId="1" xfId="0" applyNumberFormat="1" applyFont="1" applyBorder="1" applyAlignment="1">
      <alignment horizontal="justify" vertical="center" wrapText="1"/>
    </xf>
    <xf numFmtId="10" fontId="6" fillId="3" borderId="1" xfId="1" applyNumberFormat="1" applyFont="1" applyFill="1" applyBorder="1" applyAlignment="1">
      <alignment horizontal="center" wrapText="1"/>
    </xf>
    <xf numFmtId="10" fontId="6" fillId="3" borderId="1" xfId="0" applyNumberFormat="1" applyFont="1" applyFill="1" applyBorder="1" applyAlignment="1">
      <alignment horizontal="center" wrapText="1"/>
    </xf>
    <xf numFmtId="10" fontId="8" fillId="2" borderId="1" xfId="0" applyNumberFormat="1" applyFont="1" applyFill="1" applyBorder="1" applyAlignment="1">
      <alignment horizontal="center" wrapText="1"/>
    </xf>
    <xf numFmtId="10" fontId="6" fillId="3" borderId="1" xfId="0" applyNumberFormat="1" applyFont="1" applyFill="1" applyBorder="1" applyAlignment="1">
      <alignment wrapText="1"/>
    </xf>
    <xf numFmtId="10" fontId="8" fillId="2" borderId="1" xfId="0" applyNumberFormat="1" applyFont="1" applyFill="1" applyBorder="1" applyAlignment="1">
      <alignment wrapText="1"/>
    </xf>
    <xf numFmtId="1" fontId="1" fillId="0" borderId="1" xfId="1" applyNumberFormat="1" applyFont="1" applyBorder="1" applyAlignment="1">
      <alignment horizontal="justify" vertical="center" wrapText="1"/>
    </xf>
    <xf numFmtId="0" fontId="1" fillId="9" borderId="1" xfId="0" applyFont="1" applyFill="1" applyBorder="1" applyAlignment="1">
      <alignment horizontal="justify" vertical="center" wrapText="1"/>
    </xf>
    <xf numFmtId="0" fontId="14" fillId="0" borderId="1" xfId="2" applyBorder="1" applyAlignment="1">
      <alignment horizontal="justify" vertical="center" wrapText="1"/>
    </xf>
    <xf numFmtId="10" fontId="1" fillId="9" borderId="1" xfId="1" applyNumberFormat="1" applyFont="1" applyFill="1" applyBorder="1" applyAlignment="1">
      <alignment horizontal="justify" vertical="center" wrapText="1"/>
    </xf>
    <xf numFmtId="164" fontId="1" fillId="9" borderId="1" xfId="1" applyNumberFormat="1" applyFont="1" applyFill="1" applyBorder="1" applyAlignment="1">
      <alignment horizontal="justify" vertical="center" wrapText="1"/>
    </xf>
    <xf numFmtId="0" fontId="4" fillId="9" borderId="1" xfId="0" applyFont="1" applyFill="1" applyBorder="1" applyAlignment="1">
      <alignment horizontal="justify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2" fillId="6" borderId="2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center" vertical="center" wrapText="1"/>
    </xf>
    <xf numFmtId="0" fontId="2" fillId="7" borderId="2" xfId="0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  <xf numFmtId="0" fontId="2" fillId="7" borderId="4" xfId="0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2" fillId="8" borderId="2" xfId="0" applyFont="1" applyFill="1" applyBorder="1" applyAlignment="1">
      <alignment horizontal="center" vertical="center" wrapText="1"/>
    </xf>
    <xf numFmtId="0" fontId="2" fillId="8" borderId="3" xfId="0" applyFont="1" applyFill="1" applyBorder="1" applyAlignment="1">
      <alignment horizontal="center" vertical="center" wrapText="1"/>
    </xf>
    <xf numFmtId="0" fontId="2" fillId="8" borderId="4" xfId="0" applyFont="1" applyFill="1" applyBorder="1" applyAlignment="1">
      <alignment horizontal="center" vertical="center" wrapText="1"/>
    </xf>
    <xf numFmtId="0" fontId="2" fillId="8" borderId="5" xfId="0" applyFont="1" applyFill="1" applyBorder="1" applyAlignment="1">
      <alignment horizontal="center" vertical="center" wrapText="1"/>
    </xf>
    <xf numFmtId="0" fontId="2" fillId="8" borderId="6" xfId="0" applyFont="1" applyFill="1" applyBorder="1" applyAlignment="1">
      <alignment horizontal="center" vertical="center" wrapText="1"/>
    </xf>
    <xf numFmtId="0" fontId="2" fillId="8" borderId="7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2" fillId="9" borderId="2" xfId="0" applyFont="1" applyFill="1" applyBorder="1" applyAlignment="1">
      <alignment horizontal="center" vertical="center" wrapText="1"/>
    </xf>
    <xf numFmtId="0" fontId="2" fillId="9" borderId="3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justify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9" fontId="4" fillId="0" borderId="1" xfId="0" applyNumberFormat="1" applyFont="1" applyBorder="1" applyAlignment="1">
      <alignment horizontal="justify" vertical="center" wrapText="1"/>
    </xf>
    <xf numFmtId="9" fontId="4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left" vertical="center" wrapText="1"/>
    </xf>
    <xf numFmtId="9" fontId="4" fillId="0" borderId="1" xfId="0" applyNumberFormat="1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left" vertical="center" wrapText="1"/>
    </xf>
    <xf numFmtId="9" fontId="4" fillId="0" borderId="1" xfId="1" applyFont="1" applyBorder="1" applyAlignment="1">
      <alignment horizontal="center" vertical="center" wrapText="1"/>
    </xf>
    <xf numFmtId="164" fontId="4" fillId="0" borderId="1" xfId="1" applyNumberFormat="1" applyFont="1" applyBorder="1" applyAlignment="1">
      <alignment horizontal="center" vertical="center" wrapText="1"/>
    </xf>
    <xf numFmtId="10" fontId="4" fillId="0" borderId="1" xfId="1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justify" vertical="center" wrapText="1"/>
    </xf>
    <xf numFmtId="9" fontId="4" fillId="9" borderId="1" xfId="1" applyFont="1" applyFill="1" applyBorder="1" applyAlignment="1">
      <alignment horizontal="center" vertical="center" wrapText="1"/>
    </xf>
    <xf numFmtId="10" fontId="4" fillId="0" borderId="1" xfId="0" applyNumberFormat="1" applyFont="1" applyBorder="1" applyAlignment="1">
      <alignment horizontal="center" vertical="center" wrapText="1"/>
    </xf>
    <xf numFmtId="1" fontId="4" fillId="9" borderId="1" xfId="1" applyNumberFormat="1" applyFont="1" applyFill="1" applyBorder="1" applyAlignment="1">
      <alignment horizontal="center" vertical="center" wrapText="1"/>
    </xf>
    <xf numFmtId="1" fontId="4" fillId="0" borderId="1" xfId="1" applyNumberFormat="1" applyFont="1" applyBorder="1" applyAlignment="1">
      <alignment horizontal="center" vertical="center" wrapText="1"/>
    </xf>
    <xf numFmtId="0" fontId="15" fillId="0" borderId="1" xfId="2" applyFont="1" applyBorder="1" applyAlignment="1">
      <alignment horizontal="justify" vertical="center" wrapText="1"/>
    </xf>
    <xf numFmtId="10" fontId="4" fillId="0" borderId="1" xfId="1" applyNumberFormat="1" applyFont="1" applyBorder="1" applyAlignment="1">
      <alignment horizontal="justify" vertical="center" wrapText="1"/>
    </xf>
    <xf numFmtId="9" fontId="4" fillId="0" borderId="1" xfId="1" applyFont="1" applyBorder="1" applyAlignment="1">
      <alignment horizontal="justify" vertical="center" wrapText="1"/>
    </xf>
  </cellXfs>
  <cellStyles count="3">
    <cellStyle name="Hipervínculo" xfId="2" builtinId="8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1</xdr:col>
      <xdr:colOff>2002754</xdr:colOff>
      <xdr:row>0</xdr:row>
      <xdr:rowOff>742950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D703797-4AAF-448D-A59A-0DA885684A1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"/>
          <a:ext cx="2374900" cy="723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3757A3-C994-41E5-9502-5424A4810E09}">
  <dimension ref="A1:AQ27"/>
  <sheetViews>
    <sheetView tabSelected="1" zoomScaleNormal="100" workbookViewId="0">
      <selection activeCell="E6" sqref="E6"/>
    </sheetView>
  </sheetViews>
  <sheetFormatPr baseColWidth="10" defaultColWidth="10.85546875" defaultRowHeight="15" x14ac:dyDescent="0.25"/>
  <cols>
    <col min="1" max="1" width="4.140625" style="1" customWidth="1"/>
    <col min="2" max="2" width="33" style="1" customWidth="1"/>
    <col min="3" max="3" width="8.140625" style="1" customWidth="1"/>
    <col min="4" max="4" width="44.28515625" style="1" bestFit="1" customWidth="1"/>
    <col min="5" max="5" width="17.42578125" style="1" customWidth="1"/>
    <col min="6" max="6" width="24.42578125" style="1" customWidth="1"/>
    <col min="7" max="7" width="23.5703125" style="1" customWidth="1"/>
    <col min="8" max="8" width="10" style="1" customWidth="1"/>
    <col min="9" max="9" width="18.42578125" style="1" customWidth="1"/>
    <col min="10" max="10" width="15.85546875" style="1" customWidth="1"/>
    <col min="11" max="14" width="7.28515625" style="43" customWidth="1"/>
    <col min="15" max="15" width="22.5703125" style="43" customWidth="1"/>
    <col min="16" max="16" width="17.85546875" style="1" customWidth="1"/>
    <col min="17" max="17" width="19.7109375" style="1" customWidth="1"/>
    <col min="18" max="18" width="21.7109375" style="1" customWidth="1"/>
    <col min="19" max="19" width="25.42578125" style="1" customWidth="1"/>
    <col min="20" max="22" width="16.5703125" style="1" customWidth="1"/>
    <col min="23" max="23" width="40.28515625" style="1" customWidth="1"/>
    <col min="24" max="27" width="16.5703125" style="1" customWidth="1"/>
    <col min="28" max="28" width="33.42578125" style="1" customWidth="1"/>
    <col min="29" max="29" width="16.5703125" style="1" customWidth="1"/>
    <col min="30" max="32" width="16.5703125" style="1" hidden="1" customWidth="1"/>
    <col min="33" max="33" width="43.7109375" style="1" hidden="1" customWidth="1"/>
    <col min="34" max="34" width="16.5703125" style="1" hidden="1" customWidth="1"/>
    <col min="35" max="36" width="22" style="1" hidden="1" customWidth="1"/>
    <col min="37" max="37" width="16.5703125" style="1" hidden="1" customWidth="1"/>
    <col min="38" max="38" width="34.85546875" style="1" hidden="1" customWidth="1"/>
    <col min="39" max="39" width="16.5703125" style="1" hidden="1" customWidth="1"/>
    <col min="40" max="41" width="16.5703125" style="1" customWidth="1"/>
    <col min="42" max="42" width="21.5703125" style="1" customWidth="1"/>
    <col min="43" max="43" width="39.42578125" style="1" customWidth="1"/>
    <col min="44" max="16384" width="10.85546875" style="1"/>
  </cols>
  <sheetData>
    <row r="1" spans="1:43" s="34" customFormat="1" ht="70.5" customHeight="1" x14ac:dyDescent="0.25">
      <c r="A1" s="92" t="s">
        <v>0</v>
      </c>
      <c r="B1" s="93"/>
      <c r="C1" s="93"/>
      <c r="D1" s="93"/>
      <c r="E1" s="93"/>
      <c r="F1" s="93"/>
      <c r="G1" s="93"/>
      <c r="H1" s="93"/>
      <c r="I1" s="93"/>
      <c r="J1" s="93"/>
      <c r="K1" s="94" t="s">
        <v>1</v>
      </c>
      <c r="L1" s="94"/>
      <c r="M1" s="94"/>
      <c r="N1" s="94"/>
      <c r="O1" s="94"/>
    </row>
    <row r="2" spans="1:43" s="35" customFormat="1" ht="23.45" customHeight="1" x14ac:dyDescent="0.25">
      <c r="A2" s="96" t="s">
        <v>107</v>
      </c>
      <c r="B2" s="97"/>
      <c r="C2" s="97"/>
      <c r="D2" s="97"/>
      <c r="E2" s="97"/>
      <c r="F2" s="97"/>
      <c r="G2" s="97"/>
      <c r="H2" s="97"/>
      <c r="I2" s="97"/>
      <c r="J2" s="97"/>
      <c r="K2" s="37"/>
      <c r="L2" s="37"/>
      <c r="M2" s="37"/>
      <c r="N2" s="37"/>
      <c r="O2" s="37"/>
    </row>
    <row r="3" spans="1:43" s="34" customFormat="1" x14ac:dyDescent="0.25">
      <c r="K3" s="38"/>
      <c r="L3" s="38"/>
      <c r="M3" s="38"/>
      <c r="N3" s="38"/>
      <c r="O3" s="38"/>
    </row>
    <row r="4" spans="1:43" s="34" customFormat="1" ht="29.1" customHeight="1" x14ac:dyDescent="0.25">
      <c r="A4" s="99" t="s">
        <v>2</v>
      </c>
      <c r="B4" s="100"/>
      <c r="C4" s="105" t="s">
        <v>3</v>
      </c>
      <c r="D4" s="106"/>
      <c r="E4" s="91" t="s">
        <v>4</v>
      </c>
      <c r="F4" s="91"/>
      <c r="G4" s="91"/>
      <c r="H4" s="91"/>
      <c r="I4" s="91"/>
      <c r="J4" s="91"/>
      <c r="K4" s="38"/>
      <c r="L4" s="38"/>
      <c r="M4" s="38"/>
      <c r="N4" s="38"/>
      <c r="O4" s="38"/>
    </row>
    <row r="5" spans="1:43" s="34" customFormat="1" ht="15" customHeight="1" x14ac:dyDescent="0.25">
      <c r="A5" s="101"/>
      <c r="B5" s="102"/>
      <c r="C5" s="107"/>
      <c r="D5" s="108"/>
      <c r="E5" s="2" t="s">
        <v>5</v>
      </c>
      <c r="F5" s="2" t="s">
        <v>6</v>
      </c>
      <c r="G5" s="91" t="s">
        <v>7</v>
      </c>
      <c r="H5" s="91"/>
      <c r="I5" s="91"/>
      <c r="J5" s="91"/>
      <c r="K5" s="38"/>
      <c r="L5" s="38"/>
      <c r="M5" s="38"/>
      <c r="N5" s="38"/>
      <c r="O5" s="38"/>
    </row>
    <row r="6" spans="1:43" s="34" customFormat="1" x14ac:dyDescent="0.25">
      <c r="A6" s="101"/>
      <c r="B6" s="102"/>
      <c r="C6" s="107"/>
      <c r="D6" s="108"/>
      <c r="E6" s="36">
        <v>1</v>
      </c>
      <c r="F6" s="36"/>
      <c r="G6" s="98" t="s">
        <v>108</v>
      </c>
      <c r="H6" s="98"/>
      <c r="I6" s="98"/>
      <c r="J6" s="98"/>
      <c r="K6" s="38"/>
      <c r="L6" s="38"/>
      <c r="M6" s="38"/>
      <c r="N6" s="38"/>
      <c r="O6" s="38"/>
    </row>
    <row r="7" spans="1:43" s="34" customFormat="1" x14ac:dyDescent="0.25">
      <c r="A7" s="101"/>
      <c r="B7" s="102"/>
      <c r="C7" s="107"/>
      <c r="D7" s="108"/>
      <c r="E7" s="36"/>
      <c r="F7" s="36"/>
      <c r="G7" s="98"/>
      <c r="H7" s="98"/>
      <c r="I7" s="98"/>
      <c r="J7" s="98"/>
      <c r="K7" s="38"/>
      <c r="L7" s="38"/>
      <c r="M7" s="38"/>
      <c r="N7" s="38"/>
      <c r="O7" s="38"/>
    </row>
    <row r="8" spans="1:43" s="34" customFormat="1" x14ac:dyDescent="0.25">
      <c r="A8" s="103"/>
      <c r="B8" s="104"/>
      <c r="C8" s="109"/>
      <c r="D8" s="110"/>
      <c r="E8" s="36"/>
      <c r="F8" s="36"/>
      <c r="G8" s="98"/>
      <c r="H8" s="98"/>
      <c r="I8" s="98"/>
      <c r="J8" s="98"/>
      <c r="K8" s="38"/>
      <c r="L8" s="38"/>
      <c r="M8" s="38"/>
      <c r="N8" s="38"/>
      <c r="O8" s="38"/>
    </row>
    <row r="9" spans="1:43" s="34" customFormat="1" x14ac:dyDescent="0.25">
      <c r="K9" s="38"/>
      <c r="L9" s="38"/>
      <c r="M9" s="38"/>
      <c r="N9" s="38"/>
      <c r="O9" s="38"/>
    </row>
    <row r="10" spans="1:43" ht="14.45" customHeight="1" x14ac:dyDescent="0.25">
      <c r="A10" s="91" t="s">
        <v>8</v>
      </c>
      <c r="B10" s="91"/>
      <c r="C10" s="91" t="s">
        <v>9</v>
      </c>
      <c r="D10" s="91"/>
      <c r="E10" s="91"/>
      <c r="F10" s="95" t="s">
        <v>10</v>
      </c>
      <c r="G10" s="95"/>
      <c r="H10" s="95"/>
      <c r="I10" s="95"/>
      <c r="J10" s="95"/>
      <c r="K10" s="95"/>
      <c r="L10" s="95"/>
      <c r="M10" s="95"/>
      <c r="N10" s="95"/>
      <c r="O10" s="95"/>
      <c r="P10" s="95"/>
      <c r="Q10" s="91" t="s">
        <v>11</v>
      </c>
      <c r="R10" s="91"/>
      <c r="S10" s="91"/>
      <c r="T10" s="61" t="s">
        <v>12</v>
      </c>
      <c r="U10" s="62"/>
      <c r="V10" s="62"/>
      <c r="W10" s="62"/>
      <c r="X10" s="63"/>
      <c r="Y10" s="67" t="s">
        <v>13</v>
      </c>
      <c r="Z10" s="68"/>
      <c r="AA10" s="68"/>
      <c r="AB10" s="68"/>
      <c r="AC10" s="69"/>
      <c r="AD10" s="73" t="s">
        <v>14</v>
      </c>
      <c r="AE10" s="74"/>
      <c r="AF10" s="74"/>
      <c r="AG10" s="74"/>
      <c r="AH10" s="75"/>
      <c r="AI10" s="79" t="s">
        <v>15</v>
      </c>
      <c r="AJ10" s="80"/>
      <c r="AK10" s="80"/>
      <c r="AL10" s="80"/>
      <c r="AM10" s="81"/>
      <c r="AN10" s="85" t="s">
        <v>16</v>
      </c>
      <c r="AO10" s="86"/>
      <c r="AP10" s="86"/>
      <c r="AQ10" s="87"/>
    </row>
    <row r="11" spans="1:43" ht="14.45" customHeight="1" x14ac:dyDescent="0.25">
      <c r="A11" s="91"/>
      <c r="B11" s="91"/>
      <c r="C11" s="91"/>
      <c r="D11" s="91"/>
      <c r="E11" s="91"/>
      <c r="F11" s="95"/>
      <c r="G11" s="95"/>
      <c r="H11" s="95"/>
      <c r="I11" s="95"/>
      <c r="J11" s="95"/>
      <c r="K11" s="95"/>
      <c r="L11" s="95"/>
      <c r="M11" s="95"/>
      <c r="N11" s="95"/>
      <c r="O11" s="95"/>
      <c r="P11" s="95"/>
      <c r="Q11" s="91"/>
      <c r="R11" s="91"/>
      <c r="S11" s="91"/>
      <c r="T11" s="64"/>
      <c r="U11" s="65"/>
      <c r="V11" s="65"/>
      <c r="W11" s="65"/>
      <c r="X11" s="66"/>
      <c r="Y11" s="70"/>
      <c r="Z11" s="71"/>
      <c r="AA11" s="71"/>
      <c r="AB11" s="71"/>
      <c r="AC11" s="72"/>
      <c r="AD11" s="76"/>
      <c r="AE11" s="77"/>
      <c r="AF11" s="77"/>
      <c r="AG11" s="77"/>
      <c r="AH11" s="78"/>
      <c r="AI11" s="82"/>
      <c r="AJ11" s="83"/>
      <c r="AK11" s="83"/>
      <c r="AL11" s="83"/>
      <c r="AM11" s="84"/>
      <c r="AN11" s="88"/>
      <c r="AO11" s="89"/>
      <c r="AP11" s="89"/>
      <c r="AQ11" s="90"/>
    </row>
    <row r="12" spans="1:43" ht="45" x14ac:dyDescent="0.25">
      <c r="A12" s="2" t="s">
        <v>17</v>
      </c>
      <c r="B12" s="2" t="s">
        <v>18</v>
      </c>
      <c r="C12" s="2" t="s">
        <v>19</v>
      </c>
      <c r="D12" s="2" t="s">
        <v>20</v>
      </c>
      <c r="E12" s="2" t="s">
        <v>21</v>
      </c>
      <c r="F12" s="20" t="s">
        <v>22</v>
      </c>
      <c r="G12" s="20" t="s">
        <v>23</v>
      </c>
      <c r="H12" s="20" t="s">
        <v>24</v>
      </c>
      <c r="I12" s="20" t="s">
        <v>25</v>
      </c>
      <c r="J12" s="20" t="s">
        <v>26</v>
      </c>
      <c r="K12" s="20" t="s">
        <v>27</v>
      </c>
      <c r="L12" s="20" t="s">
        <v>28</v>
      </c>
      <c r="M12" s="20" t="s">
        <v>29</v>
      </c>
      <c r="N12" s="20" t="s">
        <v>30</v>
      </c>
      <c r="O12" s="20" t="s">
        <v>31</v>
      </c>
      <c r="P12" s="20" t="s">
        <v>32</v>
      </c>
      <c r="Q12" s="2" t="s">
        <v>33</v>
      </c>
      <c r="R12" s="2" t="s">
        <v>34</v>
      </c>
      <c r="S12" s="2" t="s">
        <v>35</v>
      </c>
      <c r="T12" s="3" t="s">
        <v>36</v>
      </c>
      <c r="U12" s="3" t="s">
        <v>37</v>
      </c>
      <c r="V12" s="3" t="s">
        <v>38</v>
      </c>
      <c r="W12" s="3" t="s">
        <v>39</v>
      </c>
      <c r="X12" s="3" t="s">
        <v>40</v>
      </c>
      <c r="Y12" s="23" t="s">
        <v>36</v>
      </c>
      <c r="Z12" s="23" t="s">
        <v>37</v>
      </c>
      <c r="AA12" s="23" t="s">
        <v>38</v>
      </c>
      <c r="AB12" s="23" t="s">
        <v>39</v>
      </c>
      <c r="AC12" s="23" t="s">
        <v>40</v>
      </c>
      <c r="AD12" s="24" t="s">
        <v>36</v>
      </c>
      <c r="AE12" s="24" t="s">
        <v>37</v>
      </c>
      <c r="AF12" s="24" t="s">
        <v>38</v>
      </c>
      <c r="AG12" s="24" t="s">
        <v>39</v>
      </c>
      <c r="AH12" s="24" t="s">
        <v>40</v>
      </c>
      <c r="AI12" s="25" t="s">
        <v>36</v>
      </c>
      <c r="AJ12" s="25" t="s">
        <v>37</v>
      </c>
      <c r="AK12" s="25" t="s">
        <v>38</v>
      </c>
      <c r="AL12" s="25" t="s">
        <v>39</v>
      </c>
      <c r="AM12" s="25" t="s">
        <v>40</v>
      </c>
      <c r="AN12" s="4" t="s">
        <v>36</v>
      </c>
      <c r="AO12" s="4" t="s">
        <v>37</v>
      </c>
      <c r="AP12" s="4" t="s">
        <v>38</v>
      </c>
      <c r="AQ12" s="4" t="s">
        <v>39</v>
      </c>
    </row>
    <row r="13" spans="1:43" s="29" customFormat="1" ht="135" x14ac:dyDescent="0.25">
      <c r="A13" s="22">
        <v>1</v>
      </c>
      <c r="B13" s="21" t="s">
        <v>41</v>
      </c>
      <c r="C13" s="26" t="s">
        <v>42</v>
      </c>
      <c r="D13" s="56" t="s">
        <v>43</v>
      </c>
      <c r="E13" s="21" t="s">
        <v>44</v>
      </c>
      <c r="F13" s="21" t="s">
        <v>45</v>
      </c>
      <c r="G13" s="21" t="s">
        <v>46</v>
      </c>
      <c r="H13" s="30" t="s">
        <v>47</v>
      </c>
      <c r="I13" s="21" t="s">
        <v>48</v>
      </c>
      <c r="J13" s="21" t="s">
        <v>45</v>
      </c>
      <c r="K13" s="39">
        <v>1</v>
      </c>
      <c r="L13" s="39">
        <v>1</v>
      </c>
      <c r="M13" s="39">
        <v>1</v>
      </c>
      <c r="N13" s="39">
        <v>1</v>
      </c>
      <c r="O13" s="39">
        <v>1</v>
      </c>
      <c r="P13" s="21" t="s">
        <v>49</v>
      </c>
      <c r="Q13" s="45" t="s">
        <v>50</v>
      </c>
      <c r="R13" s="45" t="s">
        <v>51</v>
      </c>
      <c r="S13" s="45" t="s">
        <v>52</v>
      </c>
      <c r="T13" s="32">
        <f>K13</f>
        <v>1</v>
      </c>
      <c r="U13" s="49"/>
      <c r="V13" s="47">
        <f>IF(U13/T13&gt;100%,100%,U13/T13)</f>
        <v>0</v>
      </c>
      <c r="W13" s="21"/>
      <c r="X13" s="21"/>
      <c r="Y13" s="32">
        <f>L13</f>
        <v>1</v>
      </c>
      <c r="Z13" s="48"/>
      <c r="AA13" s="47">
        <f>IF(Z13/Y13&gt;100%,100%,Z13/Y13)</f>
        <v>0</v>
      </c>
      <c r="AB13" s="21"/>
      <c r="AC13" s="21"/>
      <c r="AD13" s="32">
        <f>M13</f>
        <v>1</v>
      </c>
      <c r="AE13" s="21">
        <v>0</v>
      </c>
      <c r="AF13" s="21">
        <f>IF(AE13/AD13&gt;100%,100%,AE13/AD13)</f>
        <v>0</v>
      </c>
      <c r="AG13" s="21"/>
      <c r="AH13" s="21"/>
      <c r="AI13" s="32">
        <f>N13</f>
        <v>1</v>
      </c>
      <c r="AJ13" s="21">
        <v>0</v>
      </c>
      <c r="AK13" s="21">
        <f>IF(AJ13/AI13&gt;100%,100%,AJ13/AI13)</f>
        <v>0</v>
      </c>
      <c r="AL13" s="21"/>
      <c r="AM13" s="21"/>
      <c r="AN13" s="32">
        <f>O13</f>
        <v>1</v>
      </c>
      <c r="AO13" s="49">
        <f>AVERAGE(U13,Z13,AE13,AJ13)</f>
        <v>0</v>
      </c>
      <c r="AP13" s="30">
        <f>IF(AO13/AN13&gt;100%,100%,AO13/AN13)</f>
        <v>0</v>
      </c>
      <c r="AQ13" s="21"/>
    </row>
    <row r="14" spans="1:43" s="29" customFormat="1" ht="105" x14ac:dyDescent="0.25">
      <c r="A14" s="22">
        <v>7</v>
      </c>
      <c r="B14" s="21" t="s">
        <v>53</v>
      </c>
      <c r="C14" s="26" t="s">
        <v>54</v>
      </c>
      <c r="D14" s="56" t="s">
        <v>55</v>
      </c>
      <c r="E14" s="21" t="s">
        <v>56</v>
      </c>
      <c r="F14" s="21" t="s">
        <v>57</v>
      </c>
      <c r="G14" s="21" t="s">
        <v>58</v>
      </c>
      <c r="H14" s="21" t="s">
        <v>59</v>
      </c>
      <c r="I14" s="21" t="s">
        <v>48</v>
      </c>
      <c r="J14" s="21" t="s">
        <v>60</v>
      </c>
      <c r="K14" s="44">
        <v>0</v>
      </c>
      <c r="L14" s="44">
        <v>0</v>
      </c>
      <c r="M14" s="44">
        <v>0</v>
      </c>
      <c r="N14" s="44">
        <v>700</v>
      </c>
      <c r="O14" s="44">
        <v>700</v>
      </c>
      <c r="P14" s="21" t="s">
        <v>61</v>
      </c>
      <c r="Q14" s="45" t="s">
        <v>62</v>
      </c>
      <c r="R14" s="45" t="s">
        <v>63</v>
      </c>
      <c r="S14" s="45" t="s">
        <v>64</v>
      </c>
      <c r="T14" s="28">
        <f>K14</f>
        <v>0</v>
      </c>
      <c r="U14" s="21">
        <v>0</v>
      </c>
      <c r="V14" s="21" t="s">
        <v>65</v>
      </c>
      <c r="W14" s="21"/>
      <c r="X14" s="21"/>
      <c r="Y14" s="28">
        <f>L14</f>
        <v>0</v>
      </c>
      <c r="Z14" s="21"/>
      <c r="AA14" s="21"/>
      <c r="AB14" s="21"/>
      <c r="AC14" s="21"/>
      <c r="AD14" s="28">
        <f>M14</f>
        <v>0</v>
      </c>
      <c r="AE14" s="21">
        <v>0</v>
      </c>
      <c r="AF14" s="21" t="e">
        <f>IF(AE14/AD14&gt;100%,100%,AE14/AD14)</f>
        <v>#DIV/0!</v>
      </c>
      <c r="AG14" s="21"/>
      <c r="AH14" s="21"/>
      <c r="AI14" s="28">
        <f>N14</f>
        <v>700</v>
      </c>
      <c r="AJ14" s="21">
        <v>0</v>
      </c>
      <c r="AK14" s="21">
        <f>IF(AJ14/AI14&gt;100%,100%,AJ14/AI14)</f>
        <v>0</v>
      </c>
      <c r="AL14" s="21"/>
      <c r="AM14" s="21"/>
      <c r="AN14" s="21">
        <f>O14</f>
        <v>700</v>
      </c>
      <c r="AO14" s="49"/>
      <c r="AP14" s="47"/>
      <c r="AQ14" s="21"/>
    </row>
    <row r="15" spans="1:43" s="29" customFormat="1" ht="105" x14ac:dyDescent="0.25">
      <c r="A15" s="22">
        <v>7</v>
      </c>
      <c r="B15" s="21" t="s">
        <v>53</v>
      </c>
      <c r="C15" s="26" t="s">
        <v>66</v>
      </c>
      <c r="D15" s="21" t="s">
        <v>67</v>
      </c>
      <c r="E15" s="21" t="s">
        <v>44</v>
      </c>
      <c r="F15" s="21" t="s">
        <v>68</v>
      </c>
      <c r="G15" s="21" t="s">
        <v>69</v>
      </c>
      <c r="H15" s="21">
        <v>1</v>
      </c>
      <c r="I15" s="21" t="s">
        <v>48</v>
      </c>
      <c r="J15" s="21" t="s">
        <v>68</v>
      </c>
      <c r="K15" s="44">
        <v>1</v>
      </c>
      <c r="L15" s="44">
        <v>1</v>
      </c>
      <c r="M15" s="44">
        <v>1</v>
      </c>
      <c r="N15" s="44">
        <v>1</v>
      </c>
      <c r="O15" s="44">
        <v>1</v>
      </c>
      <c r="P15" s="21" t="s">
        <v>49</v>
      </c>
      <c r="Q15" s="21" t="s">
        <v>68</v>
      </c>
      <c r="R15" s="21" t="s">
        <v>70</v>
      </c>
      <c r="S15" s="21" t="s">
        <v>71</v>
      </c>
      <c r="T15" s="28">
        <v>1</v>
      </c>
      <c r="U15" s="21"/>
      <c r="V15" s="47">
        <f>IF(U15/T15&gt;100%,100%,U15/T15)</f>
        <v>0</v>
      </c>
      <c r="W15" s="21"/>
      <c r="X15" s="21"/>
      <c r="Y15" s="28">
        <f>L15</f>
        <v>1</v>
      </c>
      <c r="Z15" s="55"/>
      <c r="AA15" s="47">
        <f>IF(Z15/Y15&gt;100%,100%,Z15/Y15)</f>
        <v>0</v>
      </c>
      <c r="AB15" s="21"/>
      <c r="AC15" s="21"/>
      <c r="AD15" s="28">
        <f>M15</f>
        <v>1</v>
      </c>
      <c r="AE15" s="21">
        <v>0</v>
      </c>
      <c r="AF15" s="21">
        <f>IF(AE15/AD15&gt;100%,100%,AE15/AD15)</f>
        <v>0</v>
      </c>
      <c r="AG15" s="21"/>
      <c r="AH15" s="21"/>
      <c r="AI15" s="28">
        <f>N15</f>
        <v>1</v>
      </c>
      <c r="AJ15" s="21">
        <v>0</v>
      </c>
      <c r="AK15" s="21">
        <f>IF(AJ15/AI15&gt;100%,100%,AJ15/AI15)</f>
        <v>0</v>
      </c>
      <c r="AL15" s="21"/>
      <c r="AM15" s="21"/>
      <c r="AN15" s="21">
        <v>4</v>
      </c>
      <c r="AO15" s="55">
        <f>SUM(U15,Z15,AE15,AJ15)</f>
        <v>0</v>
      </c>
      <c r="AP15" s="47">
        <f>IF(AO15/AN15&gt;100%,100%,AO15/AN15)</f>
        <v>0</v>
      </c>
      <c r="AQ15" s="21"/>
    </row>
    <row r="16" spans="1:43" s="29" customFormat="1" ht="135" x14ac:dyDescent="0.25">
      <c r="A16" s="22">
        <v>1</v>
      </c>
      <c r="B16" s="21" t="s">
        <v>41</v>
      </c>
      <c r="C16" s="26" t="s">
        <v>72</v>
      </c>
      <c r="D16" s="21" t="s">
        <v>73</v>
      </c>
      <c r="E16" s="21" t="s">
        <v>44</v>
      </c>
      <c r="F16" s="21" t="s">
        <v>74</v>
      </c>
      <c r="G16" s="21" t="s">
        <v>75</v>
      </c>
      <c r="H16" s="28">
        <v>1</v>
      </c>
      <c r="I16" s="21" t="s">
        <v>76</v>
      </c>
      <c r="J16" s="21" t="s">
        <v>77</v>
      </c>
      <c r="K16" s="44">
        <v>0</v>
      </c>
      <c r="L16" s="44">
        <v>0</v>
      </c>
      <c r="M16" s="46">
        <v>0</v>
      </c>
      <c r="N16" s="46">
        <v>1</v>
      </c>
      <c r="O16" s="44">
        <v>1</v>
      </c>
      <c r="P16" s="21" t="s">
        <v>49</v>
      </c>
      <c r="Q16" s="21" t="s">
        <v>78</v>
      </c>
      <c r="R16" s="21" t="s">
        <v>79</v>
      </c>
      <c r="S16" s="21" t="s">
        <v>71</v>
      </c>
      <c r="T16" s="28">
        <f>K16</f>
        <v>0</v>
      </c>
      <c r="U16" s="21"/>
      <c r="V16" s="21"/>
      <c r="W16" s="21"/>
      <c r="X16" s="21"/>
      <c r="Y16" s="28">
        <f>L16</f>
        <v>0</v>
      </c>
      <c r="Z16" s="56"/>
      <c r="AA16" s="58" t="e">
        <f>IF(Z16/Y16&gt;100%,100%,Z16/Y16)</f>
        <v>#DIV/0!</v>
      </c>
      <c r="AB16" s="56"/>
      <c r="AC16" s="21"/>
      <c r="AD16" s="28">
        <f>M16</f>
        <v>0</v>
      </c>
      <c r="AE16" s="21">
        <v>0</v>
      </c>
      <c r="AF16" s="21" t="e">
        <f>IF(AE16/AD16&gt;100%,100%,AE16/AD16)</f>
        <v>#DIV/0!</v>
      </c>
      <c r="AG16" s="21"/>
      <c r="AH16" s="21"/>
      <c r="AI16" s="28">
        <f>N16</f>
        <v>1</v>
      </c>
      <c r="AJ16" s="21">
        <v>0</v>
      </c>
      <c r="AK16" s="21">
        <f>IF(AJ16/AI16&gt;100%,100%,AJ16/AI16)</f>
        <v>0</v>
      </c>
      <c r="AL16" s="21"/>
      <c r="AM16" s="21"/>
      <c r="AN16" s="21">
        <f>O16</f>
        <v>1</v>
      </c>
      <c r="AO16" s="21">
        <f>SUM(Z16)</f>
        <v>0</v>
      </c>
      <c r="AP16" s="47">
        <f>IF(AO16/AN16&gt;100%,100%,AO16/AN16)</f>
        <v>0</v>
      </c>
      <c r="AQ16" s="21"/>
    </row>
    <row r="17" spans="1:43" s="29" customFormat="1" ht="135" x14ac:dyDescent="0.25">
      <c r="A17" s="22">
        <v>1</v>
      </c>
      <c r="B17" s="21" t="s">
        <v>41</v>
      </c>
      <c r="C17" s="26" t="s">
        <v>80</v>
      </c>
      <c r="D17" s="21" t="s">
        <v>83</v>
      </c>
      <c r="E17" s="21" t="s">
        <v>44</v>
      </c>
      <c r="F17" s="21" t="s">
        <v>84</v>
      </c>
      <c r="G17" s="21" t="s">
        <v>85</v>
      </c>
      <c r="H17" s="31">
        <v>1</v>
      </c>
      <c r="I17" s="21" t="s">
        <v>48</v>
      </c>
      <c r="J17" s="21" t="s">
        <v>84</v>
      </c>
      <c r="K17" s="39">
        <v>1</v>
      </c>
      <c r="L17" s="39">
        <v>1</v>
      </c>
      <c r="M17" s="39">
        <v>1</v>
      </c>
      <c r="N17" s="39">
        <v>1</v>
      </c>
      <c r="O17" s="39">
        <v>1</v>
      </c>
      <c r="P17" s="21" t="s">
        <v>49</v>
      </c>
      <c r="Q17" s="21" t="s">
        <v>86</v>
      </c>
      <c r="R17" s="21" t="s">
        <v>87</v>
      </c>
      <c r="S17" s="21" t="s">
        <v>71</v>
      </c>
      <c r="T17" s="32">
        <f>K17</f>
        <v>1</v>
      </c>
      <c r="U17" s="49"/>
      <c r="V17" s="47">
        <f>IF(U17/T17&gt;100%,100%,U17/T17)</f>
        <v>0</v>
      </c>
      <c r="W17" s="21"/>
      <c r="X17" s="21"/>
      <c r="Y17" s="32">
        <f>L17</f>
        <v>1</v>
      </c>
      <c r="Z17" s="59"/>
      <c r="AA17" s="58">
        <f>IF(Z17/Y17&gt;100%,100%,Z17/Y17)</f>
        <v>0</v>
      </c>
      <c r="AB17" s="56"/>
      <c r="AC17" s="57"/>
      <c r="AD17" s="32">
        <f>M17</f>
        <v>1</v>
      </c>
      <c r="AE17" s="21">
        <v>0</v>
      </c>
      <c r="AF17" s="21">
        <f>IF(AE17/AD17&gt;100%,100%,AE17/AD17)</f>
        <v>0</v>
      </c>
      <c r="AG17" s="21"/>
      <c r="AH17" s="21"/>
      <c r="AI17" s="32">
        <f>N17</f>
        <v>1</v>
      </c>
      <c r="AJ17" s="21">
        <v>0</v>
      </c>
      <c r="AK17" s="21">
        <f>IF(AJ17/AI17&gt;100%,100%,AJ17/AI17)</f>
        <v>0</v>
      </c>
      <c r="AL17" s="21"/>
      <c r="AM17" s="21"/>
      <c r="AN17" s="32">
        <f>O17</f>
        <v>1</v>
      </c>
      <c r="AO17" s="49">
        <f>AVERAGE(U17,Z17,AE17,AJ17)</f>
        <v>0</v>
      </c>
      <c r="AP17" s="47">
        <f>IF(AO17/AN17&gt;100%,100%,AO17/AN17)</f>
        <v>0</v>
      </c>
      <c r="AQ17" s="21"/>
    </row>
    <row r="18" spans="1:43" s="29" customFormat="1" ht="135" x14ac:dyDescent="0.25">
      <c r="A18" s="22">
        <v>1</v>
      </c>
      <c r="B18" s="21" t="s">
        <v>41</v>
      </c>
      <c r="C18" s="26" t="s">
        <v>82</v>
      </c>
      <c r="D18" s="21" t="s">
        <v>89</v>
      </c>
      <c r="E18" s="21" t="s">
        <v>44</v>
      </c>
      <c r="F18" s="21" t="s">
        <v>90</v>
      </c>
      <c r="G18" s="21" t="s">
        <v>91</v>
      </c>
      <c r="H18" s="21">
        <v>3</v>
      </c>
      <c r="I18" s="21" t="s">
        <v>76</v>
      </c>
      <c r="J18" s="21" t="s">
        <v>92</v>
      </c>
      <c r="K18" s="44">
        <v>1</v>
      </c>
      <c r="L18" s="44">
        <v>1</v>
      </c>
      <c r="M18" s="44">
        <v>1</v>
      </c>
      <c r="N18" s="44" t="s">
        <v>65</v>
      </c>
      <c r="O18" s="44">
        <v>3</v>
      </c>
      <c r="P18" s="21" t="s">
        <v>49</v>
      </c>
      <c r="Q18" s="21" t="s">
        <v>93</v>
      </c>
      <c r="R18" s="21" t="s">
        <v>94</v>
      </c>
      <c r="S18" s="21" t="s">
        <v>71</v>
      </c>
      <c r="T18" s="28">
        <f t="shared" ref="T18" si="0">K18</f>
        <v>1</v>
      </c>
      <c r="U18" s="21"/>
      <c r="V18" s="47">
        <f t="shared" ref="V18" si="1">IF(U18/T18&gt;100%,100%,U18/T18)</f>
        <v>0</v>
      </c>
      <c r="W18" s="21"/>
      <c r="X18" s="21"/>
      <c r="Y18" s="28">
        <f t="shared" ref="Y18" si="2">L18</f>
        <v>1</v>
      </c>
      <c r="Z18" s="55"/>
      <c r="AA18" s="47">
        <f t="shared" ref="AA18" si="3">IF(Z18/Y18&gt;100%,100%,Z18/Y18)</f>
        <v>0</v>
      </c>
      <c r="AB18" s="21"/>
      <c r="AC18" s="21"/>
      <c r="AD18" s="28">
        <f t="shared" ref="AD18" si="4">M18</f>
        <v>1</v>
      </c>
      <c r="AE18" s="21">
        <v>0</v>
      </c>
      <c r="AF18" s="21">
        <f t="shared" ref="AF18" si="5">IF(AE18/AD18&gt;100%,100%,AE18/AD18)</f>
        <v>0</v>
      </c>
      <c r="AG18" s="21"/>
      <c r="AH18" s="21"/>
      <c r="AI18" s="28" t="str">
        <f t="shared" ref="AI18" si="6">N18</f>
        <v>No programada</v>
      </c>
      <c r="AJ18" s="21">
        <v>0</v>
      </c>
      <c r="AK18" s="21" t="e">
        <f t="shared" ref="AK18" si="7">IF(AJ18/AI18&gt;100%,100%,AJ18/AI18)</f>
        <v>#VALUE!</v>
      </c>
      <c r="AL18" s="21"/>
      <c r="AM18" s="21"/>
      <c r="AN18" s="21">
        <f t="shared" ref="AN18" si="8">O18</f>
        <v>3</v>
      </c>
      <c r="AO18" s="28">
        <f>SUM(U18,Z18,AE18,AJ18)</f>
        <v>0</v>
      </c>
      <c r="AP18" s="47">
        <f t="shared" ref="AP18" si="9">IF(AO18/AN18&gt;100%,100%,AO18/AN18)</f>
        <v>0</v>
      </c>
      <c r="AQ18" s="21"/>
    </row>
    <row r="19" spans="1:43" s="29" customFormat="1" ht="135" x14ac:dyDescent="0.25">
      <c r="A19" s="22">
        <v>1</v>
      </c>
      <c r="B19" s="21" t="s">
        <v>41</v>
      </c>
      <c r="C19" s="26" t="s">
        <v>88</v>
      </c>
      <c r="D19" s="21" t="s">
        <v>95</v>
      </c>
      <c r="E19" s="21" t="s">
        <v>96</v>
      </c>
      <c r="F19" s="21" t="s">
        <v>97</v>
      </c>
      <c r="G19" s="21" t="s">
        <v>98</v>
      </c>
      <c r="H19" s="21" t="s">
        <v>99</v>
      </c>
      <c r="I19" s="21" t="s">
        <v>76</v>
      </c>
      <c r="J19" s="21" t="s">
        <v>97</v>
      </c>
      <c r="K19" s="44">
        <v>1</v>
      </c>
      <c r="L19" s="44">
        <v>0</v>
      </c>
      <c r="M19" s="44">
        <v>1</v>
      </c>
      <c r="N19" s="44">
        <v>0</v>
      </c>
      <c r="O19" s="44">
        <v>2</v>
      </c>
      <c r="P19" s="21" t="s">
        <v>49</v>
      </c>
      <c r="Q19" s="21" t="s">
        <v>100</v>
      </c>
      <c r="R19" s="21" t="s">
        <v>81</v>
      </c>
      <c r="S19" s="21" t="s">
        <v>71</v>
      </c>
      <c r="T19" s="28">
        <f>K19</f>
        <v>1</v>
      </c>
      <c r="U19" s="21"/>
      <c r="V19" s="48">
        <f>IF(U19/T19&gt;100%,100%,U19/T19)</f>
        <v>0</v>
      </c>
      <c r="W19" s="21"/>
      <c r="X19" s="21"/>
      <c r="Y19" s="28">
        <f>L19</f>
        <v>0</v>
      </c>
      <c r="Z19" s="21"/>
      <c r="AA19" s="47" t="e">
        <f>IF(Z19/Y19&gt;100%,100%,Z19/Y19)</f>
        <v>#DIV/0!</v>
      </c>
      <c r="AB19" s="21"/>
      <c r="AC19" s="21"/>
      <c r="AD19" s="28">
        <f>M19</f>
        <v>1</v>
      </c>
      <c r="AE19" s="21">
        <v>0</v>
      </c>
      <c r="AF19" s="21">
        <f>IF(AE19/AD19&gt;100%,100%,AE19/AD19)</f>
        <v>0</v>
      </c>
      <c r="AG19" s="21"/>
      <c r="AH19" s="21"/>
      <c r="AI19" s="28">
        <f>N19</f>
        <v>0</v>
      </c>
      <c r="AJ19" s="21">
        <v>0</v>
      </c>
      <c r="AK19" s="21" t="e">
        <f>IF(AJ19/AI19&gt;100%,100%,AJ19/AI19)</f>
        <v>#DIV/0!</v>
      </c>
      <c r="AL19" s="21"/>
      <c r="AM19" s="21"/>
      <c r="AN19" s="21">
        <f>O19</f>
        <v>2</v>
      </c>
      <c r="AO19" s="28">
        <f>SUM(U19,Z19,AE19,AJ19)</f>
        <v>0</v>
      </c>
      <c r="AP19" s="47">
        <f>IF(AO19/AN19&gt;100%,100%,AO19/AN19)</f>
        <v>0</v>
      </c>
      <c r="AQ19" s="21"/>
    </row>
    <row r="20" spans="1:43" s="5" customFormat="1" ht="15.75" x14ac:dyDescent="0.25">
      <c r="A20" s="10"/>
      <c r="B20" s="10"/>
      <c r="C20" s="10"/>
      <c r="D20" s="13" t="s">
        <v>101</v>
      </c>
      <c r="E20" s="10"/>
      <c r="F20" s="10"/>
      <c r="G20" s="10"/>
      <c r="H20" s="10"/>
      <c r="I20" s="10"/>
      <c r="J20" s="10"/>
      <c r="K20" s="40"/>
      <c r="L20" s="40"/>
      <c r="M20" s="40"/>
      <c r="N20" s="40"/>
      <c r="O20" s="40"/>
      <c r="P20" s="10"/>
      <c r="Q20" s="10"/>
      <c r="R20" s="10"/>
      <c r="S20" s="10"/>
      <c r="T20" s="15"/>
      <c r="U20" s="15"/>
      <c r="V20" s="50">
        <f>AVERAGE(V13:V19)*80%</f>
        <v>0</v>
      </c>
      <c r="W20" s="15"/>
      <c r="X20" s="15"/>
      <c r="Y20" s="15"/>
      <c r="Z20" s="15"/>
      <c r="AA20" s="15" t="e">
        <f>AVERAGE(AA13:AA19)*80%</f>
        <v>#DIV/0!</v>
      </c>
      <c r="AB20" s="15"/>
      <c r="AC20" s="15"/>
      <c r="AD20" s="15"/>
      <c r="AE20" s="15"/>
      <c r="AF20" s="15" t="e">
        <f>AVERAGE(AF13:AF19)*80%</f>
        <v>#DIV/0!</v>
      </c>
      <c r="AG20" s="15"/>
      <c r="AH20" s="15"/>
      <c r="AI20" s="15"/>
      <c r="AJ20" s="15"/>
      <c r="AK20" s="15" t="e">
        <f>AVERAGE(AK13:AK19)*80%</f>
        <v>#VALUE!</v>
      </c>
      <c r="AL20" s="10"/>
      <c r="AM20" s="10"/>
      <c r="AN20" s="16"/>
      <c r="AO20" s="16"/>
      <c r="AP20" s="50">
        <f>AVERAGE(AP13:AP19)*80%</f>
        <v>0</v>
      </c>
      <c r="AQ20" s="10"/>
    </row>
    <row r="21" spans="1:43" s="121" customFormat="1" ht="158.25" customHeight="1" x14ac:dyDescent="0.25">
      <c r="A21" s="33">
        <v>7</v>
      </c>
      <c r="B21" s="27" t="s">
        <v>53</v>
      </c>
      <c r="C21" s="33" t="s">
        <v>102</v>
      </c>
      <c r="D21" s="60" t="s">
        <v>109</v>
      </c>
      <c r="E21" s="27" t="s">
        <v>56</v>
      </c>
      <c r="F21" s="27" t="s">
        <v>110</v>
      </c>
      <c r="G21" s="27" t="s">
        <v>111</v>
      </c>
      <c r="H21" s="111" t="s">
        <v>112</v>
      </c>
      <c r="I21" s="60" t="s">
        <v>48</v>
      </c>
      <c r="J21" s="27" t="s">
        <v>110</v>
      </c>
      <c r="K21" s="112" t="s">
        <v>65</v>
      </c>
      <c r="L21" s="112">
        <v>0.8</v>
      </c>
      <c r="M21" s="112" t="s">
        <v>65</v>
      </c>
      <c r="N21" s="112">
        <v>0.8</v>
      </c>
      <c r="O21" s="112">
        <v>0.8</v>
      </c>
      <c r="P21" s="27" t="s">
        <v>49</v>
      </c>
      <c r="Q21" s="113" t="s">
        <v>113</v>
      </c>
      <c r="R21" s="113" t="s">
        <v>114</v>
      </c>
      <c r="S21" s="113" t="s">
        <v>115</v>
      </c>
      <c r="T21" s="114" t="str">
        <f>K21</f>
        <v>No programada</v>
      </c>
      <c r="U21" s="115" t="s">
        <v>65</v>
      </c>
      <c r="V21" s="115" t="s">
        <v>65</v>
      </c>
      <c r="W21" s="116" t="s">
        <v>65</v>
      </c>
      <c r="X21" s="116" t="s">
        <v>65</v>
      </c>
      <c r="Y21" s="117">
        <f>L21</f>
        <v>0.8</v>
      </c>
      <c r="Z21" s="118"/>
      <c r="AA21" s="119">
        <f t="shared" ref="AA21:AA25" si="10">IF(Z21/Y21&gt;100%,100%,Z21/Y21)</f>
        <v>0</v>
      </c>
      <c r="AB21" s="27"/>
      <c r="AC21" s="27"/>
      <c r="AD21" s="114" t="str">
        <f>U21</f>
        <v>No programada</v>
      </c>
      <c r="AE21" s="115" t="s">
        <v>65</v>
      </c>
      <c r="AF21" s="115" t="s">
        <v>65</v>
      </c>
      <c r="AG21" s="116" t="s">
        <v>65</v>
      </c>
      <c r="AH21" s="116" t="s">
        <v>65</v>
      </c>
      <c r="AI21" s="117">
        <f>N21</f>
        <v>0.8</v>
      </c>
      <c r="AJ21" s="33"/>
      <c r="AK21" s="119">
        <f t="shared" ref="AK21:AK25" si="11">IF(AJ21/AI21&gt;100%,100%,AJ21/AI21)</f>
        <v>0</v>
      </c>
      <c r="AL21" s="27"/>
      <c r="AM21" s="27"/>
      <c r="AN21" s="114">
        <f>O21</f>
        <v>0.8</v>
      </c>
      <c r="AO21" s="120"/>
      <c r="AP21" s="119">
        <f t="shared" ref="AP21:AP25" si="12">IF(AO21/AN21&gt;100%,100%,AO21/AN21)</f>
        <v>0</v>
      </c>
      <c r="AQ21" s="33"/>
    </row>
    <row r="22" spans="1:43" s="121" customFormat="1" ht="105" x14ac:dyDescent="0.25">
      <c r="A22" s="33">
        <v>7</v>
      </c>
      <c r="B22" s="27" t="s">
        <v>53</v>
      </c>
      <c r="C22" s="33" t="s">
        <v>103</v>
      </c>
      <c r="D22" s="27" t="s">
        <v>116</v>
      </c>
      <c r="E22" s="27" t="s">
        <v>56</v>
      </c>
      <c r="F22" s="27" t="s">
        <v>117</v>
      </c>
      <c r="G22" s="27" t="s">
        <v>118</v>
      </c>
      <c r="H22" s="111" t="s">
        <v>119</v>
      </c>
      <c r="I22" s="60" t="s">
        <v>48</v>
      </c>
      <c r="J22" s="27" t="s">
        <v>117</v>
      </c>
      <c r="K22" s="122">
        <v>0.25</v>
      </c>
      <c r="L22" s="122">
        <v>0.25</v>
      </c>
      <c r="M22" s="122">
        <v>0.25</v>
      </c>
      <c r="N22" s="122">
        <v>0.25</v>
      </c>
      <c r="O22" s="122">
        <v>1</v>
      </c>
      <c r="P22" s="27" t="s">
        <v>49</v>
      </c>
      <c r="Q22" s="113" t="s">
        <v>120</v>
      </c>
      <c r="R22" s="113" t="s">
        <v>121</v>
      </c>
      <c r="S22" s="113" t="s">
        <v>115</v>
      </c>
      <c r="T22" s="114">
        <f t="shared" ref="T22:T25" si="13">K22</f>
        <v>0.25</v>
      </c>
      <c r="U22" s="120"/>
      <c r="V22" s="119">
        <f t="shared" ref="V22:V25" si="14">IF(U22/T22&gt;100%,100%,U22/T22)</f>
        <v>0</v>
      </c>
      <c r="W22" s="33"/>
      <c r="X22" s="27"/>
      <c r="Y22" s="117">
        <f t="shared" ref="Y22:Y23" si="15">L22</f>
        <v>0.25</v>
      </c>
      <c r="Z22" s="114"/>
      <c r="AA22" s="119">
        <f t="shared" si="10"/>
        <v>0</v>
      </c>
      <c r="AB22" s="27"/>
      <c r="AC22" s="27"/>
      <c r="AD22" s="117">
        <f>M22</f>
        <v>0.25</v>
      </c>
      <c r="AE22" s="33"/>
      <c r="AF22" s="119">
        <f t="shared" ref="AF22" si="16">IF(AE22/AD22&gt;100%,100%,AE22/AD22)</f>
        <v>0</v>
      </c>
      <c r="AG22" s="27"/>
      <c r="AH22" s="27"/>
      <c r="AI22" s="117">
        <f t="shared" ref="AI22:AI23" si="17">N22</f>
        <v>0.25</v>
      </c>
      <c r="AJ22" s="33"/>
      <c r="AK22" s="119">
        <f t="shared" si="11"/>
        <v>0</v>
      </c>
      <c r="AL22" s="27"/>
      <c r="AM22" s="27"/>
      <c r="AN22" s="114">
        <f t="shared" ref="AN22:AN25" si="18">O22</f>
        <v>1</v>
      </c>
      <c r="AO22" s="123"/>
      <c r="AP22" s="119">
        <f t="shared" si="12"/>
        <v>0</v>
      </c>
      <c r="AQ22" s="33"/>
    </row>
    <row r="23" spans="1:43" s="121" customFormat="1" ht="105" x14ac:dyDescent="0.25">
      <c r="A23" s="33">
        <v>7</v>
      </c>
      <c r="B23" s="27" t="s">
        <v>53</v>
      </c>
      <c r="C23" s="33" t="s">
        <v>104</v>
      </c>
      <c r="D23" s="27" t="s">
        <v>122</v>
      </c>
      <c r="E23" s="27" t="s">
        <v>56</v>
      </c>
      <c r="F23" s="27" t="s">
        <v>97</v>
      </c>
      <c r="G23" s="27" t="s">
        <v>123</v>
      </c>
      <c r="H23" s="27" t="s">
        <v>99</v>
      </c>
      <c r="I23" s="60" t="s">
        <v>76</v>
      </c>
      <c r="J23" s="27" t="s">
        <v>97</v>
      </c>
      <c r="K23" s="124">
        <v>0</v>
      </c>
      <c r="L23" s="124">
        <v>1</v>
      </c>
      <c r="M23" s="124">
        <v>0</v>
      </c>
      <c r="N23" s="124">
        <v>1</v>
      </c>
      <c r="O23" s="124">
        <v>2</v>
      </c>
      <c r="P23" s="27" t="s">
        <v>49</v>
      </c>
      <c r="Q23" s="113" t="s">
        <v>124</v>
      </c>
      <c r="R23" s="113" t="s">
        <v>124</v>
      </c>
      <c r="S23" s="27" t="s">
        <v>125</v>
      </c>
      <c r="T23" s="115" t="s">
        <v>65</v>
      </c>
      <c r="U23" s="115" t="s">
        <v>65</v>
      </c>
      <c r="V23" s="115" t="s">
        <v>65</v>
      </c>
      <c r="W23" s="116" t="s">
        <v>65</v>
      </c>
      <c r="X23" s="116" t="s">
        <v>65</v>
      </c>
      <c r="Y23" s="125">
        <f t="shared" si="15"/>
        <v>1</v>
      </c>
      <c r="Z23" s="33"/>
      <c r="AA23" s="119">
        <f t="shared" si="10"/>
        <v>0</v>
      </c>
      <c r="AB23" s="126"/>
      <c r="AC23" s="27"/>
      <c r="AD23" s="115" t="s">
        <v>65</v>
      </c>
      <c r="AE23" s="115" t="s">
        <v>65</v>
      </c>
      <c r="AF23" s="115" t="s">
        <v>65</v>
      </c>
      <c r="AG23" s="116" t="s">
        <v>65</v>
      </c>
      <c r="AH23" s="116" t="s">
        <v>65</v>
      </c>
      <c r="AI23" s="125">
        <f t="shared" si="17"/>
        <v>1</v>
      </c>
      <c r="AJ23" s="33"/>
      <c r="AK23" s="119">
        <f t="shared" si="11"/>
        <v>0</v>
      </c>
      <c r="AL23" s="27"/>
      <c r="AM23" s="27"/>
      <c r="AN23" s="115">
        <f t="shared" si="18"/>
        <v>2</v>
      </c>
      <c r="AO23" s="115"/>
      <c r="AP23" s="119">
        <f t="shared" si="12"/>
        <v>0</v>
      </c>
      <c r="AQ23" s="33"/>
    </row>
    <row r="24" spans="1:43" s="121" customFormat="1" ht="126.75" customHeight="1" x14ac:dyDescent="0.25">
      <c r="A24" s="33">
        <v>5</v>
      </c>
      <c r="B24" s="27" t="s">
        <v>126</v>
      </c>
      <c r="C24" s="33" t="s">
        <v>127</v>
      </c>
      <c r="D24" s="113" t="s">
        <v>128</v>
      </c>
      <c r="E24" s="113" t="s">
        <v>56</v>
      </c>
      <c r="F24" s="113" t="s">
        <v>129</v>
      </c>
      <c r="G24" s="113" t="s">
        <v>130</v>
      </c>
      <c r="H24" s="113" t="s">
        <v>131</v>
      </c>
      <c r="I24" s="113" t="s">
        <v>76</v>
      </c>
      <c r="J24" s="113" t="s">
        <v>129</v>
      </c>
      <c r="K24" s="117">
        <v>1</v>
      </c>
      <c r="L24" s="117">
        <v>0</v>
      </c>
      <c r="M24" s="117">
        <v>0</v>
      </c>
      <c r="N24" s="117">
        <v>0</v>
      </c>
      <c r="O24" s="117">
        <v>1</v>
      </c>
      <c r="P24" s="113" t="s">
        <v>49</v>
      </c>
      <c r="Q24" s="113" t="s">
        <v>132</v>
      </c>
      <c r="R24" s="113" t="s">
        <v>133</v>
      </c>
      <c r="S24" s="113" t="s">
        <v>134</v>
      </c>
      <c r="T24" s="114">
        <f t="shared" si="13"/>
        <v>1</v>
      </c>
      <c r="U24" s="117"/>
      <c r="V24" s="119">
        <f t="shared" si="14"/>
        <v>0</v>
      </c>
      <c r="W24" s="127"/>
      <c r="X24" s="128"/>
      <c r="Y24" s="115" t="s">
        <v>65</v>
      </c>
      <c r="Z24" s="115" t="s">
        <v>65</v>
      </c>
      <c r="AA24" s="115" t="s">
        <v>65</v>
      </c>
      <c r="AB24" s="116" t="s">
        <v>65</v>
      </c>
      <c r="AC24" s="116" t="s">
        <v>65</v>
      </c>
      <c r="AD24" s="115" t="s">
        <v>65</v>
      </c>
      <c r="AE24" s="115" t="s">
        <v>65</v>
      </c>
      <c r="AF24" s="115" t="s">
        <v>65</v>
      </c>
      <c r="AG24" s="116" t="s">
        <v>65</v>
      </c>
      <c r="AH24" s="116" t="s">
        <v>65</v>
      </c>
      <c r="AI24" s="115" t="s">
        <v>65</v>
      </c>
      <c r="AJ24" s="115" t="s">
        <v>65</v>
      </c>
      <c r="AK24" s="115" t="s">
        <v>65</v>
      </c>
      <c r="AL24" s="116" t="s">
        <v>65</v>
      </c>
      <c r="AM24" s="116" t="s">
        <v>65</v>
      </c>
      <c r="AN24" s="114">
        <f t="shared" si="18"/>
        <v>1</v>
      </c>
      <c r="AO24" s="122"/>
      <c r="AP24" s="119">
        <f t="shared" si="12"/>
        <v>0</v>
      </c>
      <c r="AQ24" s="127"/>
    </row>
    <row r="25" spans="1:43" s="121" customFormat="1" ht="137.25" customHeight="1" x14ac:dyDescent="0.25">
      <c r="A25" s="33">
        <v>5</v>
      </c>
      <c r="B25" s="27" t="s">
        <v>126</v>
      </c>
      <c r="C25" s="33" t="s">
        <v>135</v>
      </c>
      <c r="D25" s="113" t="s">
        <v>136</v>
      </c>
      <c r="E25" s="113" t="s">
        <v>56</v>
      </c>
      <c r="F25" s="113" t="s">
        <v>137</v>
      </c>
      <c r="G25" s="113" t="s">
        <v>138</v>
      </c>
      <c r="H25" s="113" t="s">
        <v>99</v>
      </c>
      <c r="I25" s="113" t="s">
        <v>48</v>
      </c>
      <c r="J25" s="113" t="s">
        <v>139</v>
      </c>
      <c r="K25" s="117">
        <v>1</v>
      </c>
      <c r="L25" s="117">
        <v>1</v>
      </c>
      <c r="M25" s="117">
        <v>1</v>
      </c>
      <c r="N25" s="117">
        <v>1</v>
      </c>
      <c r="O25" s="117">
        <v>1</v>
      </c>
      <c r="P25" s="113" t="s">
        <v>140</v>
      </c>
      <c r="Q25" s="113" t="s">
        <v>141</v>
      </c>
      <c r="R25" s="113" t="s">
        <v>133</v>
      </c>
      <c r="S25" s="113" t="s">
        <v>134</v>
      </c>
      <c r="T25" s="114">
        <f t="shared" si="13"/>
        <v>1</v>
      </c>
      <c r="U25" s="117"/>
      <c r="V25" s="119">
        <f t="shared" si="14"/>
        <v>0</v>
      </c>
      <c r="W25" s="127"/>
      <c r="X25" s="128"/>
      <c r="Y25" s="117">
        <v>1</v>
      </c>
      <c r="Z25" s="117"/>
      <c r="AA25" s="119">
        <f t="shared" si="10"/>
        <v>0</v>
      </c>
      <c r="AB25" s="127"/>
      <c r="AC25" s="128"/>
      <c r="AD25" s="117">
        <v>1</v>
      </c>
      <c r="AE25" s="117"/>
      <c r="AF25" s="117"/>
      <c r="AG25" s="127"/>
      <c r="AH25" s="128"/>
      <c r="AI25" s="117">
        <v>1</v>
      </c>
      <c r="AJ25" s="117"/>
      <c r="AK25" s="119">
        <f t="shared" si="11"/>
        <v>0</v>
      </c>
      <c r="AL25" s="127"/>
      <c r="AM25" s="128"/>
      <c r="AN25" s="114">
        <f t="shared" si="18"/>
        <v>1</v>
      </c>
      <c r="AO25" s="117"/>
      <c r="AP25" s="119">
        <f t="shared" si="12"/>
        <v>0</v>
      </c>
      <c r="AQ25" s="127"/>
    </row>
    <row r="26" spans="1:43" s="5" customFormat="1" ht="15.75" x14ac:dyDescent="0.25">
      <c r="A26" s="10"/>
      <c r="B26" s="10"/>
      <c r="C26" s="10"/>
      <c r="D26" s="11" t="s">
        <v>105</v>
      </c>
      <c r="E26" s="11"/>
      <c r="F26" s="11"/>
      <c r="G26" s="11"/>
      <c r="H26" s="11"/>
      <c r="I26" s="11"/>
      <c r="J26" s="11"/>
      <c r="K26" s="41"/>
      <c r="L26" s="41"/>
      <c r="M26" s="41"/>
      <c r="N26" s="41"/>
      <c r="O26" s="41"/>
      <c r="P26" s="11"/>
      <c r="Q26" s="10"/>
      <c r="R26" s="10"/>
      <c r="S26" s="10"/>
      <c r="T26" s="12"/>
      <c r="U26" s="12"/>
      <c r="V26" s="51" t="e">
        <f>AVERAGE(#REF!)*20%</f>
        <v>#REF!</v>
      </c>
      <c r="W26" s="10"/>
      <c r="X26" s="10"/>
      <c r="Y26" s="12"/>
      <c r="Z26" s="12"/>
      <c r="AA26" s="53" t="e">
        <f>AVERAGE(#REF!)*20%</f>
        <v>#REF!</v>
      </c>
      <c r="AB26" s="10"/>
      <c r="AC26" s="10"/>
      <c r="AD26" s="12"/>
      <c r="AE26" s="12"/>
      <c r="AF26" s="14" t="e">
        <f>AVERAGE(#REF!)*20%</f>
        <v>#REF!</v>
      </c>
      <c r="AG26" s="10"/>
      <c r="AH26" s="10"/>
      <c r="AI26" s="12"/>
      <c r="AJ26" s="12"/>
      <c r="AK26" s="14" t="e">
        <f>AVERAGE(#REF!)*20%</f>
        <v>#REF!</v>
      </c>
      <c r="AL26" s="10"/>
      <c r="AM26" s="10"/>
      <c r="AN26" s="17"/>
      <c r="AO26" s="17"/>
      <c r="AP26" s="51" t="e">
        <f>AVERAGE(#REF!)*20%</f>
        <v>#REF!</v>
      </c>
      <c r="AQ26" s="10"/>
    </row>
    <row r="27" spans="1:43" s="9" customFormat="1" ht="18.75" x14ac:dyDescent="0.3">
      <c r="A27" s="6"/>
      <c r="B27" s="6"/>
      <c r="C27" s="6"/>
      <c r="D27" s="7" t="s">
        <v>106</v>
      </c>
      <c r="E27" s="6"/>
      <c r="F27" s="6"/>
      <c r="G27" s="6"/>
      <c r="H27" s="6"/>
      <c r="I27" s="6"/>
      <c r="J27" s="6"/>
      <c r="K27" s="42"/>
      <c r="L27" s="42"/>
      <c r="M27" s="42"/>
      <c r="N27" s="42"/>
      <c r="O27" s="42"/>
      <c r="P27" s="6"/>
      <c r="Q27" s="6"/>
      <c r="R27" s="6"/>
      <c r="S27" s="6"/>
      <c r="T27" s="8"/>
      <c r="U27" s="8"/>
      <c r="V27" s="52" t="e">
        <f>V20+V26</f>
        <v>#REF!</v>
      </c>
      <c r="W27" s="6"/>
      <c r="X27" s="6"/>
      <c r="Y27" s="8"/>
      <c r="Z27" s="8"/>
      <c r="AA27" s="54" t="e">
        <f>AA20+AA26</f>
        <v>#DIV/0!</v>
      </c>
      <c r="AB27" s="6"/>
      <c r="AC27" s="6"/>
      <c r="AD27" s="8"/>
      <c r="AE27" s="8"/>
      <c r="AF27" s="19" t="e">
        <f>AF20+AF26</f>
        <v>#DIV/0!</v>
      </c>
      <c r="AG27" s="6"/>
      <c r="AH27" s="6"/>
      <c r="AI27" s="8"/>
      <c r="AJ27" s="8"/>
      <c r="AK27" s="19" t="e">
        <f>AK20+AK26</f>
        <v>#VALUE!</v>
      </c>
      <c r="AL27" s="6"/>
      <c r="AM27" s="6"/>
      <c r="AN27" s="18"/>
      <c r="AO27" s="18"/>
      <c r="AP27" s="52" t="e">
        <f>AP20+AP26</f>
        <v>#REF!</v>
      </c>
      <c r="AQ27" s="6"/>
    </row>
  </sheetData>
  <mergeCells count="19">
    <mergeCell ref="Q10:S11"/>
    <mergeCell ref="E4:J4"/>
    <mergeCell ref="G5:J5"/>
    <mergeCell ref="G6:J6"/>
    <mergeCell ref="G7:J7"/>
    <mergeCell ref="G8:J8"/>
    <mergeCell ref="A10:B11"/>
    <mergeCell ref="A1:J1"/>
    <mergeCell ref="K1:O1"/>
    <mergeCell ref="C10:E11"/>
    <mergeCell ref="F10:P11"/>
    <mergeCell ref="A2:J2"/>
    <mergeCell ref="A4:B8"/>
    <mergeCell ref="C4:D8"/>
    <mergeCell ref="T10:X11"/>
    <mergeCell ref="Y10:AC11"/>
    <mergeCell ref="AD10:AH11"/>
    <mergeCell ref="AI10:AM11"/>
    <mergeCell ref="AN10:AQ11"/>
  </mergeCells>
  <dataValidations count="1">
    <dataValidation allowBlank="1" showInputMessage="1" showErrorMessage="1" error="Escriba un texto " promptTitle="Cualquier contenido" sqref="E12 E3:E9" xr:uid="{AB2F453D-9BA8-4F99-93AD-20B9F2FA7BA6}"/>
  </dataValidations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="Escriba un texto " promptTitle="Cualquier contenido" xr:uid="{9E76F605-6537-463A-8FDD-F1BFB46BF568}">
          <x14:formula1>
            <xm:f>Listas!$A$2:$A$4</xm:f>
          </x14:formula1>
          <xm:sqref>E1 E10:E11 E26:E1048576 E13:E20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8DBC16-EE94-42F6-8D1F-8473F6A8481E}">
  <dimension ref="A1:A4"/>
  <sheetViews>
    <sheetView workbookViewId="0"/>
  </sheetViews>
  <sheetFormatPr baseColWidth="10" defaultColWidth="11.42578125" defaultRowHeight="15" x14ac:dyDescent="0.25"/>
  <cols>
    <col min="1" max="1" width="34.5703125" bestFit="1" customWidth="1"/>
  </cols>
  <sheetData>
    <row r="1" spans="1:1" x14ac:dyDescent="0.25">
      <c r="A1" t="s">
        <v>21</v>
      </c>
    </row>
    <row r="2" spans="1:1" x14ac:dyDescent="0.25">
      <c r="A2" t="s">
        <v>44</v>
      </c>
    </row>
    <row r="3" spans="1:1" x14ac:dyDescent="0.25">
      <c r="A3" t="s">
        <v>96</v>
      </c>
    </row>
    <row r="4" spans="1:1" x14ac:dyDescent="0.25">
      <c r="A4" t="s">
        <v>56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1BFFB4411CFC54CA6A3FA228255AE4E" ma:contentTypeVersion="14" ma:contentTypeDescription="Crear nuevo documento." ma:contentTypeScope="" ma:versionID="9adc6aef112ce374d4d3a5f2145baaab">
  <xsd:schema xmlns:xsd="http://www.w3.org/2001/XMLSchema" xmlns:xs="http://www.w3.org/2001/XMLSchema" xmlns:p="http://schemas.microsoft.com/office/2006/metadata/properties" xmlns:ns2="4d1d2e24-7be0-47eb-a1db-99cc6d75caff" xmlns:ns3="d6eaa91c-3afb-4015-aba1-5ff992c1a5ca" targetNamespace="http://schemas.microsoft.com/office/2006/metadata/properties" ma:root="true" ma:fieldsID="726275b6cf75e4812a1477c958f750fd" ns2:_="" ns3:_="">
    <xsd:import namespace="4d1d2e24-7be0-47eb-a1db-99cc6d75caff"/>
    <xsd:import namespace="d6eaa91c-3afb-4015-aba1-5ff992c1a5c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2:MediaServiceAutoKeyPoints" minOccurs="0"/>
                <xsd:element ref="ns2:MediaServiceKeyPoint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1d2e24-7be0-47eb-a1db-99cc6d75ca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8" nillable="true" ma:displayName="Estado de aprobación" ma:internalName="Estado_x0020_de_x0020_aprobaci_x00f3_n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eaa91c-3afb-4015-aba1-5ff992c1a5c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4d1d2e24-7be0-47eb-a1db-99cc6d75caff" xsi:nil="true"/>
  </documentManagement>
</p:properties>
</file>

<file path=customXml/itemProps1.xml><?xml version="1.0" encoding="utf-8"?>
<ds:datastoreItem xmlns:ds="http://schemas.openxmlformats.org/officeDocument/2006/customXml" ds:itemID="{9FC9A537-6340-403E-AE9D-33BDBA51BF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1d2e24-7be0-47eb-a1db-99cc6d75caff"/>
    <ds:schemaRef ds:uri="d6eaa91c-3afb-4015-aba1-5ff992c1a5c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65251AB-C88B-4079-B78F-2291AC2E7AB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BD912C2-67FF-4F74-B857-B8D2F5FE6CA6}">
  <ds:schemaRefs>
    <ds:schemaRef ds:uri="http://schemas.microsoft.com/office/2006/metadata/properties"/>
    <ds:schemaRef ds:uri="http://schemas.microsoft.com/office/infopath/2007/PartnerControls"/>
    <ds:schemaRef ds:uri="4d1d2e24-7be0-47eb-a1db-99cc6d75caf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Listas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liliana casas</dc:creator>
  <cp:keywords/>
  <dc:description/>
  <cp:lastModifiedBy>Yamile Espinosa Galindo</cp:lastModifiedBy>
  <cp:revision/>
  <dcterms:created xsi:type="dcterms:W3CDTF">2021-01-25T18:44:53Z</dcterms:created>
  <dcterms:modified xsi:type="dcterms:W3CDTF">2023-11-20T13:23:57Z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0x01010041BFFB4411CFC54CA6A3FA228255AE4E</vt:lpwstr>
  </property>
</Properties>
</file>