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794C9F04-83BD-4E79-9056-9B50BDCBCC5A}" xr6:coauthVersionLast="47" xr6:coauthVersionMax="47" xr10:uidLastSave="{00000000-0000-0000-0000-000000000000}"/>
  <bookViews>
    <workbookView showSheetTabs="0"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2" i="1" l="1"/>
  <c r="AP22" i="1" s="1"/>
  <c r="AK22" i="1"/>
  <c r="AA22" i="1"/>
  <c r="T22" i="1"/>
  <c r="V22" i="1" s="1"/>
  <c r="AN21" i="1"/>
  <c r="AP21" i="1" s="1"/>
  <c r="T21" i="1"/>
  <c r="V21" i="1" s="1"/>
  <c r="AN20" i="1"/>
  <c r="AP20" i="1" s="1"/>
  <c r="AI20" i="1"/>
  <c r="AK20" i="1" s="1"/>
  <c r="Y20" i="1"/>
  <c r="AA20" i="1" s="1"/>
  <c r="AN19" i="1"/>
  <c r="AP19" i="1" s="1"/>
  <c r="AI19" i="1"/>
  <c r="AK19" i="1" s="1"/>
  <c r="AD19" i="1"/>
  <c r="AF19" i="1" s="1"/>
  <c r="Y19" i="1"/>
  <c r="AA19" i="1" s="1"/>
  <c r="T19" i="1"/>
  <c r="V19" i="1" s="1"/>
  <c r="AN18" i="1"/>
  <c r="AP18" i="1" s="1"/>
  <c r="AI18" i="1"/>
  <c r="AK18" i="1" s="1"/>
  <c r="AD18" i="1"/>
  <c r="AA18" i="1"/>
  <c r="Y18" i="1"/>
  <c r="T18" i="1"/>
  <c r="AP23" i="1" l="1"/>
  <c r="AN13" i="1"/>
  <c r="AP13" i="1" s="1"/>
  <c r="AI13" i="1"/>
  <c r="AK13" i="1" s="1"/>
  <c r="AK23" i="1"/>
  <c r="AN16" i="1"/>
  <c r="AP16" i="1" s="1"/>
  <c r="AN15" i="1"/>
  <c r="AP15" i="1" s="1"/>
  <c r="AN14" i="1"/>
  <c r="AP14" i="1" s="1"/>
  <c r="AI16" i="1"/>
  <c r="AK16" i="1" s="1"/>
  <c r="AI15" i="1"/>
  <c r="AK15" i="1" s="1"/>
  <c r="AI14" i="1"/>
  <c r="AK14" i="1" s="1"/>
  <c r="AF23" i="1"/>
  <c r="AD16" i="1"/>
  <c r="AF16" i="1" s="1"/>
  <c r="AD15" i="1"/>
  <c r="AF15" i="1" s="1"/>
  <c r="AD14" i="1"/>
  <c r="AF14" i="1" s="1"/>
  <c r="AD13" i="1"/>
  <c r="AF13" i="1" s="1"/>
  <c r="AA23" i="1"/>
  <c r="Y16" i="1"/>
  <c r="AA16" i="1" s="1"/>
  <c r="Y15" i="1"/>
  <c r="AA15" i="1" s="1"/>
  <c r="Y14" i="1"/>
  <c r="AA14" i="1" s="1"/>
  <c r="Y13" i="1"/>
  <c r="AA13" i="1" s="1"/>
  <c r="V23" i="1"/>
  <c r="T16" i="1"/>
  <c r="V16" i="1" s="1"/>
  <c r="T15" i="1"/>
  <c r="V15" i="1" s="1"/>
  <c r="T14" i="1"/>
  <c r="V14" i="1" s="1"/>
  <c r="T13" i="1"/>
  <c r="V13" i="1" s="1"/>
  <c r="V17" i="1" l="1"/>
  <c r="V24" i="1" s="1"/>
  <c r="AF17" i="1"/>
  <c r="AF24" i="1" s="1"/>
  <c r="AK17" i="1"/>
  <c r="AK24" i="1" s="1"/>
  <c r="AP17" i="1"/>
  <c r="AP24" i="1" s="1"/>
  <c r="AA17" i="1"/>
  <c r="AA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<sst xmlns="http://schemas.openxmlformats.org/spreadsheetml/2006/main" count="218" uniqueCount="122">
  <si>
    <t>CONTROL DE CAMBIOS</t>
  </si>
  <si>
    <t>VERSIÓN</t>
  </si>
  <si>
    <t>FECHA</t>
  </si>
  <si>
    <t>DESCRIPCIÓN DE LA MODIFICACIÓN</t>
  </si>
  <si>
    <t>PLAN ESTRATÉGICO INSTITUCIONAL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</si>
  <si>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</si>
  <si>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</si>
  <si>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</si>
  <si>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</si>
  <si>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</si>
  <si>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</si>
  <si>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</si>
  <si>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</si>
  <si>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</si>
  <si>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</si>
  <si>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</si>
  <si>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</si>
  <si>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</si>
  <si>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</si>
  <si>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</si>
  <si>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</si>
  <si>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</si>
  <si>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</si>
  <si>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</si>
  <si>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</si>
  <si>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</si>
  <si>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</si>
  <si>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</si>
  <si>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</si>
  <si>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</si>
  <si>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</si>
  <si>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</si>
  <si>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</si>
  <si>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</si>
  <si>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</si>
  <si>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</si>
  <si>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</si>
  <si>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</si>
  <si>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</si>
  <si>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</si>
  <si>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</si>
  <si>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</si>
  <si>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</si>
  <si>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</si>
  <si>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t>DEPENDENCIAS ASOCIADAS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</si>
  <si>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</si>
  <si>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</si>
  <si>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Fortalecer las relaciones de confianza con las corporaciones político-administrativas de elección popular y con la región, facilitando la aprobación de iniciativas que permitan atender las demandas ciudadanas</t>
  </si>
  <si>
    <t>1</t>
  </si>
  <si>
    <t>Tramitar el 100% de los asuntos normativos, legislativos y de control político que realicen las Corporaciones de Elección Popular del orden nacional y distrital</t>
  </si>
  <si>
    <t>Porcentaje de trámites realizados en las Corporaciones de Elección Popular</t>
  </si>
  <si>
    <t>(Trámites realizados con las Corporaciones de Elección Popular/Trámites programados con las Corporaciones de Elección Popular)*100</t>
  </si>
  <si>
    <t>Constante</t>
  </si>
  <si>
    <t xml:space="preserve">Porcentaje de Trámites con las Corporaciones de Elección Popular realizados </t>
  </si>
  <si>
    <t>Eficacia</t>
  </si>
  <si>
    <t>Suma</t>
  </si>
  <si>
    <t>Elaborar un (1) documento sobre la gestión de los asuntos políticos en el Distrito Capital, que identifique la caracterización y conformación del Cabildo Distrital, el trámite de los asuntos normativos y la atención de los temas sobre el control político.</t>
  </si>
  <si>
    <t>Número de documentos sobre la gestión de los asuntos políticos en el Distrito Capital terminados</t>
  </si>
  <si>
    <t>Mantener actualizada al 100% la información de la herramienta Estratégica para el Seguimiento y Monitoreo de Acción Política – HESMAP, como insumo para la elaboración de informes y seguimiento a la gestión con las corporaciones de elección de los niveles nacional y distrital.</t>
  </si>
  <si>
    <t>Porcentaje de actualización HESMAP</t>
  </si>
  <si>
    <t>(Actualización de información realizada en HESMAP/Información pendiente de actualización en HESMAP)*100</t>
  </si>
  <si>
    <t>N/A</t>
  </si>
  <si>
    <t>100%
Fuente: Plan de Gestión vigencia 2023</t>
  </si>
  <si>
    <t xml:space="preserve">Porcentaje de mesas de gestión territorial realizadas </t>
  </si>
  <si>
    <t xml:space="preserve">Realizar el 100% de las mesas de gestión territorial solicitadas por las Corporaciones de Elección Popular del orden nacional y distrital y acordadas con los sectores de la administración territorial. </t>
  </si>
  <si>
    <t>(Número de mesas de gestión territorial programadas/mesas de gestión territorial realizadas)*100</t>
  </si>
  <si>
    <t>100%
Fuente: Hesmap 2023</t>
  </si>
  <si>
    <t xml:space="preserve">Porcentaje de mesas de gestión terriotoriales realizadas </t>
  </si>
  <si>
    <t>Documento sobre la gestión de los asuntos políticos en el Distrito Capital 2024</t>
  </si>
  <si>
    <t>1 Documento vigencia 2023</t>
  </si>
  <si>
    <t>Documento  sobre la gestión de los asuntos políticos en el Distrito Capital 2024</t>
  </si>
  <si>
    <t>Información al  100% actualizada  vigencia 2023</t>
  </si>
  <si>
    <t>Reporte de seguimiento a las proposiciones, derechos de petición, solicitudes de información de los asuntos normativos, legislativos y de control político remitidos por las Corporaciones de Elección Popular del orden nacional y distrital.</t>
  </si>
  <si>
    <t>Dirección de Relaciones Políticas</t>
  </si>
  <si>
    <t xml:space="preserve">Reporte de las mesas de Gestión territorial realizadas </t>
  </si>
  <si>
    <t>Asuntos Normativos: Base de datos del Sistema de Información HESMAP   de los trámites realizados a los proyectos de Acuerdo.
Congreso: Base de datos del Sistema de Información HESMAP   de los trámites realizados a los proyectos de ley. 
Control Político: Respuestas a las proposiciones del Concejo de Bogotá, D.C., que sean de competencia del Sector Gobierno. Derechos de peticiòn: Base de datos del Sistema de información HESMAP de las repuesta a las solicitudes presentadas por el Concejo de Bogota y entes de control.</t>
  </si>
  <si>
    <t>Documento sobre la gestión de los asuntos políticos en el Distrito Capital</t>
  </si>
  <si>
    <t>Monitoreo a las  sesiones del Concejo de Bogotá, D.C., y trámites normativos y de control Político.</t>
  </si>
  <si>
    <t xml:space="preserve">Reporte de porcentaje de actualización de la información en  la herramienta HESMAP </t>
  </si>
  <si>
    <t>Información de trámites con: el Concejo de Bogotá, el Congreso de la Republica, Corporaciones de Elección Popular y/o Actores Políticos.
Información generada desde el  Observatorio de Asuntos Polícos</t>
  </si>
  <si>
    <t xml:space="preserve">Base de datos del Sistema de Informción HESMAP de las mesas de gestión realizadas 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</si>
  <si>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</si>
  <si>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</si>
  <si>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</si>
  <si>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</si>
  <si>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</si>
  <si>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</si>
  <si>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</si>
  <si>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</si>
  <si>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</si>
  <si>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</si>
  <si>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</si>
  <si>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</si>
  <si>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</si>
  <si>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</si>
  <si>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</si>
  <si>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</si>
  <si>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</si>
  <si>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</si>
  <si>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</si>
  <si>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</si>
  <si>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</si>
  <si>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</si>
  <si>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</si>
  <si>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</si>
  <si>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</si>
  <si>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</si>
  <si>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</si>
  <si>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</si>
  <si>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</si>
  <si>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</si>
  <si>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Porcentaje de requerimientos ciudadanos  gestionados dentro del término de ley.</t>
  </si>
  <si>
    <t>(No. de peticiones gestionadas en los terminos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</si>
  <si>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</si>
  <si>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</si>
  <si>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</si>
  <si>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T4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</si>
  <si>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</si>
  <si>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</si>
  <si>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Dar respuesta al 100% de los requerimientos ciudadanos asignados a la alcaldía local con corte a 31 de diciembre de 2023 tipificadas como Derechos de Petición registradas en el aplicativo Bogotá te Escucha y gestor documental ORFEO, por parte de las dependencias de Nivel Central responsables de dar respuesta.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</si>
  <si>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 xml:space="preserve"> RELACIONES ESTRATÉGICAS</t>
    </r>
  </si>
  <si>
    <t>DIRECCIÓN DE RELACIONES POLÍTICAS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</si>
</sst>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sz val="11"/>
      <name val="Calibri Light"/>
      <family val="2"/>
    </font>
    <font>
      <sz val="10"/>
      <color rgb="FF000000"/>
      <name val="Calibri Light"/>
      <family val="2"/>
    </font>
    <font>
      <sz val="11"/>
      <color rgb="FF00B0F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u/>
      <sz val="11"/>
      <color rgb="FF0070C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justify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justify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justify" vertical="center" wrapText="1"/>
    </xf>
    <xf numFmtId="9" fontId="17" fillId="0" borderId="15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20" fillId="0" borderId="1" xfId="3" applyFont="1" applyBorder="1" applyAlignment="1">
      <alignment horizontal="justify" vertical="center" wrapText="1"/>
    </xf>
  </cellXfs>
  <cellStyles count="4">
    <cellStyle name="Hipervínculo" xfId="3" builtinId="8"/>
    <cellStyle name="Millares [0] 2" xfId="2" xr:uid="{0F07FFAB-4B40-48B9-98E6-5C00418174A7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4"/>
  <sheetViews>
    <sheetView tabSelected="1" zoomScale="80" zoomScaleNormal="8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1.425781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" style="1" customWidth="1"/>
    <col min="18" max="18" width="30.14062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4" customFormat="1" ht="70.5" customHeight="1" x14ac:dyDescent="0.25">
      <c r="A1" s="94" t="s">
        <v>120</v>
      </c>
      <c r="B1" s="95"/>
      <c r="C1" s="95"/>
      <c r="D1" s="95"/>
      <c r="E1" s="95"/>
      <c r="F1" s="95"/>
      <c r="G1" s="95"/>
      <c r="H1" s="95"/>
      <c r="I1" s="95"/>
      <c r="J1" s="95"/>
      <c r="K1" s="96" t="s">
        <v>45</v>
      </c>
      <c r="L1" s="96"/>
      <c r="M1" s="96"/>
      <c r="N1" s="96"/>
      <c r="O1" s="96"/>
    </row>
    <row r="2" spans="1:43" s="36" customFormat="1" ht="23.45" customHeight="1" x14ac:dyDescent="0.25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35"/>
      <c r="L2" s="35"/>
      <c r="M2" s="35"/>
      <c r="N2" s="35"/>
      <c r="O2" s="35"/>
    </row>
    <row r="3" spans="1:43" s="34" customFormat="1" x14ac:dyDescent="0.25"/>
    <row r="4" spans="1:43" s="34" customFormat="1" ht="29.1" customHeight="1" x14ac:dyDescent="0.25">
      <c r="A4" s="100" t="s">
        <v>44</v>
      </c>
      <c r="B4" s="101"/>
      <c r="C4" s="106" t="s">
        <v>121</v>
      </c>
      <c r="D4" s="107"/>
      <c r="E4" s="112" t="s">
        <v>0</v>
      </c>
      <c r="F4" s="113"/>
      <c r="G4" s="113"/>
      <c r="H4" s="113"/>
      <c r="I4" s="113"/>
      <c r="J4" s="114"/>
    </row>
    <row r="5" spans="1:43" s="34" customFormat="1" ht="15" customHeight="1" x14ac:dyDescent="0.25">
      <c r="A5" s="102"/>
      <c r="B5" s="103"/>
      <c r="C5" s="108"/>
      <c r="D5" s="109"/>
      <c r="E5" s="2" t="s">
        <v>1</v>
      </c>
      <c r="F5" s="2" t="s">
        <v>2</v>
      </c>
      <c r="G5" s="112" t="s">
        <v>3</v>
      </c>
      <c r="H5" s="113"/>
      <c r="I5" s="113"/>
      <c r="J5" s="114"/>
    </row>
    <row r="6" spans="1:43" s="34" customFormat="1" x14ac:dyDescent="0.25">
      <c r="A6" s="102"/>
      <c r="B6" s="103"/>
      <c r="C6" s="108"/>
      <c r="D6" s="109"/>
      <c r="E6" s="37">
        <v>1</v>
      </c>
      <c r="F6" s="37"/>
      <c r="G6" s="115" t="s">
        <v>19</v>
      </c>
      <c r="H6" s="115"/>
      <c r="I6" s="115"/>
      <c r="J6" s="115"/>
    </row>
    <row r="7" spans="1:43" s="34" customFormat="1" x14ac:dyDescent="0.25">
      <c r="A7" s="102"/>
      <c r="B7" s="103"/>
      <c r="C7" s="108"/>
      <c r="D7" s="109"/>
      <c r="E7" s="37"/>
      <c r="F7" s="37"/>
      <c r="G7" s="115"/>
      <c r="H7" s="115"/>
      <c r="I7" s="115"/>
      <c r="J7" s="115"/>
    </row>
    <row r="8" spans="1:43" s="34" customFormat="1" x14ac:dyDescent="0.25">
      <c r="A8" s="104"/>
      <c r="B8" s="105"/>
      <c r="C8" s="110"/>
      <c r="D8" s="111"/>
      <c r="E8" s="37"/>
      <c r="F8" s="37"/>
      <c r="G8" s="115"/>
      <c r="H8" s="115"/>
      <c r="I8" s="115"/>
      <c r="J8" s="115"/>
    </row>
    <row r="9" spans="1:43" s="34" customFormat="1" x14ac:dyDescent="0.25"/>
    <row r="10" spans="1:43" ht="14.45" customHeight="1" x14ac:dyDescent="0.25">
      <c r="A10" s="93" t="s">
        <v>4</v>
      </c>
      <c r="B10" s="93"/>
      <c r="C10" s="93" t="s">
        <v>31</v>
      </c>
      <c r="D10" s="93"/>
      <c r="E10" s="93"/>
      <c r="F10" s="97" t="s">
        <v>5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3" t="s">
        <v>33</v>
      </c>
      <c r="R10" s="93"/>
      <c r="S10" s="93"/>
      <c r="T10" s="63" t="s">
        <v>38</v>
      </c>
      <c r="U10" s="64"/>
      <c r="V10" s="64"/>
      <c r="W10" s="64"/>
      <c r="X10" s="65"/>
      <c r="Y10" s="69" t="s">
        <v>39</v>
      </c>
      <c r="Z10" s="70"/>
      <c r="AA10" s="70"/>
      <c r="AB10" s="70"/>
      <c r="AC10" s="71"/>
      <c r="AD10" s="75" t="s">
        <v>40</v>
      </c>
      <c r="AE10" s="76"/>
      <c r="AF10" s="76"/>
      <c r="AG10" s="76"/>
      <c r="AH10" s="77"/>
      <c r="AI10" s="81" t="s">
        <v>41</v>
      </c>
      <c r="AJ10" s="82"/>
      <c r="AK10" s="82"/>
      <c r="AL10" s="82"/>
      <c r="AM10" s="83"/>
      <c r="AN10" s="87" t="s">
        <v>42</v>
      </c>
      <c r="AO10" s="88"/>
      <c r="AP10" s="88"/>
      <c r="AQ10" s="89"/>
    </row>
    <row r="11" spans="1:43" ht="14.45" customHeight="1" x14ac:dyDescent="0.25">
      <c r="A11" s="93"/>
      <c r="B11" s="93"/>
      <c r="C11" s="93"/>
      <c r="D11" s="93"/>
      <c r="E11" s="93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3"/>
      <c r="R11" s="93"/>
      <c r="S11" s="93"/>
      <c r="T11" s="66"/>
      <c r="U11" s="67"/>
      <c r="V11" s="67"/>
      <c r="W11" s="67"/>
      <c r="X11" s="68"/>
      <c r="Y11" s="72"/>
      <c r="Z11" s="73"/>
      <c r="AA11" s="73"/>
      <c r="AB11" s="73"/>
      <c r="AC11" s="74"/>
      <c r="AD11" s="78"/>
      <c r="AE11" s="79"/>
      <c r="AF11" s="79"/>
      <c r="AG11" s="79"/>
      <c r="AH11" s="80"/>
      <c r="AI11" s="84"/>
      <c r="AJ11" s="85"/>
      <c r="AK11" s="85"/>
      <c r="AL11" s="85"/>
      <c r="AM11" s="86"/>
      <c r="AN11" s="90"/>
      <c r="AO11" s="91"/>
      <c r="AP11" s="91"/>
      <c r="AQ11" s="92"/>
    </row>
    <row r="12" spans="1:43" ht="45" x14ac:dyDescent="0.25">
      <c r="A12" s="2" t="s">
        <v>20</v>
      </c>
      <c r="B12" s="2" t="s">
        <v>6</v>
      </c>
      <c r="C12" s="2" t="s">
        <v>30</v>
      </c>
      <c r="D12" s="2" t="s">
        <v>24</v>
      </c>
      <c r="E12" s="2" t="s">
        <v>7</v>
      </c>
      <c r="F12" s="20" t="s">
        <v>8</v>
      </c>
      <c r="G12" s="20" t="s">
        <v>25</v>
      </c>
      <c r="H12" s="20" t="s">
        <v>26</v>
      </c>
      <c r="I12" s="20" t="s">
        <v>27</v>
      </c>
      <c r="J12" s="20" t="s">
        <v>9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28</v>
      </c>
      <c r="P12" s="20" t="s">
        <v>14</v>
      </c>
      <c r="Q12" s="2" t="s">
        <v>21</v>
      </c>
      <c r="R12" s="2" t="s">
        <v>15</v>
      </c>
      <c r="S12" s="2" t="s">
        <v>32</v>
      </c>
      <c r="T12" s="3" t="s">
        <v>16</v>
      </c>
      <c r="U12" s="3" t="s">
        <v>17</v>
      </c>
      <c r="V12" s="3" t="s">
        <v>29</v>
      </c>
      <c r="W12" s="3" t="s">
        <v>18</v>
      </c>
      <c r="X12" s="3" t="s">
        <v>37</v>
      </c>
      <c r="Y12" s="23" t="s">
        <v>16</v>
      </c>
      <c r="Z12" s="23" t="s">
        <v>17</v>
      </c>
      <c r="AA12" s="23" t="s">
        <v>29</v>
      </c>
      <c r="AB12" s="23" t="s">
        <v>18</v>
      </c>
      <c r="AC12" s="23" t="s">
        <v>37</v>
      </c>
      <c r="AD12" s="24" t="s">
        <v>16</v>
      </c>
      <c r="AE12" s="24" t="s">
        <v>17</v>
      </c>
      <c r="AF12" s="24" t="s">
        <v>29</v>
      </c>
      <c r="AG12" s="24" t="s">
        <v>18</v>
      </c>
      <c r="AH12" s="24" t="s">
        <v>37</v>
      </c>
      <c r="AI12" s="25" t="s">
        <v>16</v>
      </c>
      <c r="AJ12" s="25" t="s">
        <v>17</v>
      </c>
      <c r="AK12" s="25" t="s">
        <v>29</v>
      </c>
      <c r="AL12" s="25" t="s">
        <v>18</v>
      </c>
      <c r="AM12" s="25" t="s">
        <v>37</v>
      </c>
      <c r="AN12" s="4" t="s">
        <v>16</v>
      </c>
      <c r="AO12" s="4" t="s">
        <v>17</v>
      </c>
      <c r="AP12" s="4" t="s">
        <v>29</v>
      </c>
      <c r="AQ12" s="4" t="s">
        <v>18</v>
      </c>
    </row>
    <row r="13" spans="1:43" s="30" customFormat="1" ht="188.25" customHeight="1" x14ac:dyDescent="0.25">
      <c r="A13" s="22">
        <v>6</v>
      </c>
      <c r="B13" s="21" t="s">
        <v>47</v>
      </c>
      <c r="C13" s="26" t="s">
        <v>48</v>
      </c>
      <c r="D13" s="21" t="s">
        <v>49</v>
      </c>
      <c r="E13" s="22" t="s">
        <v>34</v>
      </c>
      <c r="F13" s="21" t="s">
        <v>50</v>
      </c>
      <c r="G13" s="32" t="s">
        <v>51</v>
      </c>
      <c r="H13" s="38" t="s">
        <v>62</v>
      </c>
      <c r="I13" s="22" t="s">
        <v>52</v>
      </c>
      <c r="J13" s="21" t="s">
        <v>53</v>
      </c>
      <c r="K13" s="31">
        <v>1</v>
      </c>
      <c r="L13" s="31">
        <v>1</v>
      </c>
      <c r="M13" s="31">
        <v>1</v>
      </c>
      <c r="N13" s="31">
        <v>1</v>
      </c>
      <c r="O13" s="39">
        <v>1</v>
      </c>
      <c r="P13" s="22" t="s">
        <v>54</v>
      </c>
      <c r="Q13" s="57" t="s">
        <v>72</v>
      </c>
      <c r="R13" s="56" t="s">
        <v>75</v>
      </c>
      <c r="S13" s="56" t="s">
        <v>73</v>
      </c>
      <c r="T13" s="62">
        <f t="shared" ref="T13:T16" si="0">K13</f>
        <v>1</v>
      </c>
      <c r="U13" s="21"/>
      <c r="V13" s="21">
        <f>IF(U13/T13&gt;100%,100%,U13/T13)</f>
        <v>0</v>
      </c>
      <c r="W13" s="21"/>
      <c r="X13" s="21"/>
      <c r="Y13" s="62">
        <f t="shared" ref="Y13:Y16" si="1">L13</f>
        <v>1</v>
      </c>
      <c r="Z13" s="21"/>
      <c r="AA13" s="21">
        <f>IF(Z13/Y13&gt;100%,100%,Z13/Y13)</f>
        <v>0</v>
      </c>
      <c r="AB13" s="21"/>
      <c r="AC13" s="21"/>
      <c r="AD13" s="62">
        <f t="shared" ref="AD13:AD16" si="2">M13</f>
        <v>1</v>
      </c>
      <c r="AE13" s="21"/>
      <c r="AF13" s="21">
        <f>IF(AE13/AD13&gt;100%,100%,AE13/AD13)</f>
        <v>0</v>
      </c>
      <c r="AG13" s="21"/>
      <c r="AH13" s="21"/>
      <c r="AI13" s="62">
        <f t="shared" ref="AI13:AI16" si="3">N13</f>
        <v>1</v>
      </c>
      <c r="AJ13" s="21"/>
      <c r="AK13" s="21">
        <f>IF(AJ13/AI13&gt;100%,100%,AJ13/AI13)</f>
        <v>0</v>
      </c>
      <c r="AL13" s="21"/>
      <c r="AM13" s="21"/>
      <c r="AN13" s="62">
        <f t="shared" ref="AN13:AN16" si="4">O13</f>
        <v>1</v>
      </c>
      <c r="AO13" s="21"/>
      <c r="AP13" s="21">
        <f>IF(AO13/AN13&gt;100%,100%,AO13/AN13)</f>
        <v>0</v>
      </c>
      <c r="AQ13" s="21"/>
    </row>
    <row r="14" spans="1:43" s="30" customFormat="1" ht="135" x14ac:dyDescent="0.25">
      <c r="A14" s="22">
        <v>6</v>
      </c>
      <c r="B14" s="40" t="s">
        <v>47</v>
      </c>
      <c r="C14" s="41">
        <v>2</v>
      </c>
      <c r="D14" s="40" t="s">
        <v>64</v>
      </c>
      <c r="E14" s="41" t="s">
        <v>34</v>
      </c>
      <c r="F14" s="40" t="s">
        <v>63</v>
      </c>
      <c r="G14" s="42" t="s">
        <v>65</v>
      </c>
      <c r="H14" s="41" t="s">
        <v>66</v>
      </c>
      <c r="I14" s="41" t="s">
        <v>52</v>
      </c>
      <c r="J14" s="42" t="s">
        <v>67</v>
      </c>
      <c r="K14" s="31">
        <v>1</v>
      </c>
      <c r="L14" s="31">
        <v>1</v>
      </c>
      <c r="M14" s="31">
        <v>1</v>
      </c>
      <c r="N14" s="31">
        <v>1</v>
      </c>
      <c r="O14" s="39">
        <v>1</v>
      </c>
      <c r="P14" s="41" t="s">
        <v>54</v>
      </c>
      <c r="Q14" s="55" t="s">
        <v>74</v>
      </c>
      <c r="R14" s="55" t="s">
        <v>80</v>
      </c>
      <c r="S14" s="55" t="s">
        <v>73</v>
      </c>
      <c r="T14" s="62">
        <f t="shared" si="0"/>
        <v>1</v>
      </c>
      <c r="U14" s="21"/>
      <c r="V14" s="21">
        <f t="shared" ref="V14:V16" si="5">IF(U14/T14&gt;100%,100%,U14/T14)</f>
        <v>0</v>
      </c>
      <c r="W14" s="21"/>
      <c r="X14" s="21"/>
      <c r="Y14" s="62">
        <f t="shared" si="1"/>
        <v>1</v>
      </c>
      <c r="Z14" s="21"/>
      <c r="AA14" s="21">
        <f t="shared" ref="AA14:AA16" si="6">IF(Z14/Y14&gt;100%,100%,Z14/Y14)</f>
        <v>0</v>
      </c>
      <c r="AB14" s="21"/>
      <c r="AC14" s="21"/>
      <c r="AD14" s="62">
        <f t="shared" si="2"/>
        <v>1</v>
      </c>
      <c r="AE14" s="21"/>
      <c r="AF14" s="21">
        <f t="shared" ref="AF14:AF16" si="7">IF(AE14/AD14&gt;100%,100%,AE14/AD14)</f>
        <v>0</v>
      </c>
      <c r="AG14" s="21"/>
      <c r="AH14" s="21"/>
      <c r="AI14" s="62">
        <f t="shared" si="3"/>
        <v>1</v>
      </c>
      <c r="AJ14" s="21"/>
      <c r="AK14" s="21">
        <f t="shared" ref="AK14:AK16" si="8">IF(AJ14/AI14&gt;100%,100%,AJ14/AI14)</f>
        <v>0</v>
      </c>
      <c r="AL14" s="21"/>
      <c r="AM14" s="21"/>
      <c r="AN14" s="62">
        <f t="shared" si="4"/>
        <v>1</v>
      </c>
      <c r="AO14" s="21"/>
      <c r="AP14" s="21">
        <f t="shared" ref="AP14:AP16" si="9">IF(AO14/AN14&gt;100%,100%,AO14/AN14)</f>
        <v>0</v>
      </c>
      <c r="AQ14" s="21"/>
    </row>
    <row r="15" spans="1:43" s="30" customFormat="1" ht="135" x14ac:dyDescent="0.25">
      <c r="A15" s="43">
        <v>6</v>
      </c>
      <c r="B15" s="44" t="s">
        <v>47</v>
      </c>
      <c r="C15" s="45">
        <v>3</v>
      </c>
      <c r="D15" s="44" t="s">
        <v>56</v>
      </c>
      <c r="E15" s="45" t="s">
        <v>34</v>
      </c>
      <c r="F15" s="46" t="s">
        <v>68</v>
      </c>
      <c r="G15" s="44" t="s">
        <v>57</v>
      </c>
      <c r="H15" s="45" t="s">
        <v>69</v>
      </c>
      <c r="I15" s="45" t="s">
        <v>55</v>
      </c>
      <c r="J15" s="46" t="s">
        <v>70</v>
      </c>
      <c r="K15" s="47">
        <v>0</v>
      </c>
      <c r="L15" s="47">
        <v>0</v>
      </c>
      <c r="M15" s="47">
        <v>0</v>
      </c>
      <c r="N15" s="47">
        <v>1</v>
      </c>
      <c r="O15" s="47">
        <v>1</v>
      </c>
      <c r="P15" s="45" t="s">
        <v>54</v>
      </c>
      <c r="Q15" s="58" t="s">
        <v>76</v>
      </c>
      <c r="R15" s="59" t="s">
        <v>77</v>
      </c>
      <c r="S15" s="59" t="s">
        <v>73</v>
      </c>
      <c r="T15" s="29">
        <f t="shared" si="0"/>
        <v>0</v>
      </c>
      <c r="U15" s="21"/>
      <c r="V15" s="21" t="e">
        <f t="shared" si="5"/>
        <v>#DIV/0!</v>
      </c>
      <c r="W15" s="21"/>
      <c r="X15" s="21"/>
      <c r="Y15" s="29">
        <f t="shared" si="1"/>
        <v>0</v>
      </c>
      <c r="Z15" s="21"/>
      <c r="AA15" s="21" t="e">
        <f t="shared" si="6"/>
        <v>#DIV/0!</v>
      </c>
      <c r="AB15" s="21"/>
      <c r="AC15" s="21"/>
      <c r="AD15" s="29">
        <f t="shared" si="2"/>
        <v>0</v>
      </c>
      <c r="AE15" s="21"/>
      <c r="AF15" s="21" t="e">
        <f t="shared" si="7"/>
        <v>#DIV/0!</v>
      </c>
      <c r="AG15" s="21"/>
      <c r="AH15" s="21"/>
      <c r="AI15" s="29">
        <f t="shared" si="3"/>
        <v>1</v>
      </c>
      <c r="AJ15" s="21"/>
      <c r="AK15" s="21">
        <f t="shared" si="8"/>
        <v>0</v>
      </c>
      <c r="AL15" s="21"/>
      <c r="AM15" s="21"/>
      <c r="AN15" s="21">
        <f t="shared" si="4"/>
        <v>1</v>
      </c>
      <c r="AO15" s="21"/>
      <c r="AP15" s="21">
        <f t="shared" si="9"/>
        <v>0</v>
      </c>
      <c r="AQ15" s="21"/>
    </row>
    <row r="16" spans="1:43" s="30" customFormat="1" ht="165" x14ac:dyDescent="0.25">
      <c r="A16" s="48">
        <v>6</v>
      </c>
      <c r="B16" s="49" t="s">
        <v>47</v>
      </c>
      <c r="C16" s="50">
        <v>4</v>
      </c>
      <c r="D16" s="49" t="s">
        <v>58</v>
      </c>
      <c r="E16" s="50" t="s">
        <v>34</v>
      </c>
      <c r="F16" s="49" t="s">
        <v>59</v>
      </c>
      <c r="G16" s="51" t="s">
        <v>60</v>
      </c>
      <c r="H16" s="49" t="s">
        <v>71</v>
      </c>
      <c r="I16" s="50" t="s">
        <v>55</v>
      </c>
      <c r="J16" s="49" t="s">
        <v>59</v>
      </c>
      <c r="K16" s="52">
        <v>0</v>
      </c>
      <c r="L16" s="52">
        <v>0</v>
      </c>
      <c r="M16" s="52">
        <v>0.5</v>
      </c>
      <c r="N16" s="52">
        <v>0.5</v>
      </c>
      <c r="O16" s="53">
        <v>1</v>
      </c>
      <c r="P16" s="45" t="s">
        <v>54</v>
      </c>
      <c r="Q16" s="61" t="s">
        <v>78</v>
      </c>
      <c r="R16" s="60" t="s">
        <v>79</v>
      </c>
      <c r="S16" s="60" t="s">
        <v>73</v>
      </c>
      <c r="T16" s="29">
        <f t="shared" si="0"/>
        <v>0</v>
      </c>
      <c r="U16" s="21"/>
      <c r="V16" s="21" t="e">
        <f t="shared" si="5"/>
        <v>#DIV/0!</v>
      </c>
      <c r="W16" s="21"/>
      <c r="X16" s="21"/>
      <c r="Y16" s="29">
        <f t="shared" si="1"/>
        <v>0</v>
      </c>
      <c r="Z16" s="21"/>
      <c r="AA16" s="21" t="e">
        <f t="shared" si="6"/>
        <v>#DIV/0!</v>
      </c>
      <c r="AB16" s="21"/>
      <c r="AC16" s="21"/>
      <c r="AD16" s="62">
        <f t="shared" si="2"/>
        <v>0.5</v>
      </c>
      <c r="AE16" s="21"/>
      <c r="AF16" s="21">
        <f t="shared" si="7"/>
        <v>0</v>
      </c>
      <c r="AG16" s="21"/>
      <c r="AH16" s="21"/>
      <c r="AI16" s="62">
        <f t="shared" si="3"/>
        <v>0.5</v>
      </c>
      <c r="AJ16" s="21"/>
      <c r="AK16" s="21">
        <f t="shared" si="8"/>
        <v>0</v>
      </c>
      <c r="AL16" s="21"/>
      <c r="AM16" s="21"/>
      <c r="AN16" s="54">
        <f t="shared" si="4"/>
        <v>1</v>
      </c>
      <c r="AO16" s="21"/>
      <c r="AP16" s="21">
        <f t="shared" si="9"/>
        <v>0</v>
      </c>
      <c r="AQ16" s="21"/>
    </row>
    <row r="17" spans="1:43" s="5" customFormat="1" ht="15.75" x14ac:dyDescent="0.25">
      <c r="A17" s="10"/>
      <c r="B17" s="10"/>
      <c r="C17" s="10"/>
      <c r="D17" s="13" t="s">
        <v>43</v>
      </c>
      <c r="E17" s="10"/>
      <c r="F17" s="10"/>
      <c r="G17" s="10"/>
      <c r="H17" s="10"/>
      <c r="I17" s="10"/>
      <c r="J17" s="10"/>
      <c r="K17" s="15"/>
      <c r="L17" s="15"/>
      <c r="M17" s="15"/>
      <c r="N17" s="15"/>
      <c r="O17" s="15"/>
      <c r="P17" s="10"/>
      <c r="Q17" s="10"/>
      <c r="R17" s="10"/>
      <c r="S17" s="10"/>
      <c r="T17" s="15"/>
      <c r="U17" s="15"/>
      <c r="V17" s="15" t="e">
        <f>AVERAGE(V13:V16)*80%</f>
        <v>#DIV/0!</v>
      </c>
      <c r="W17" s="15"/>
      <c r="X17" s="15"/>
      <c r="Y17" s="15"/>
      <c r="Z17" s="15"/>
      <c r="AA17" s="15" t="e">
        <f>AVERAGE(AA13:AA16)*80%</f>
        <v>#DIV/0!</v>
      </c>
      <c r="AB17" s="15"/>
      <c r="AC17" s="15"/>
      <c r="AD17" s="15"/>
      <c r="AE17" s="15"/>
      <c r="AF17" s="15" t="e">
        <f>AVERAGE(AF13:AF16)*80%</f>
        <v>#DIV/0!</v>
      </c>
      <c r="AG17" s="15"/>
      <c r="AH17" s="15"/>
      <c r="AI17" s="15"/>
      <c r="AJ17" s="15"/>
      <c r="AK17" s="15">
        <f>AVERAGE(AK13:AK16)*80%</f>
        <v>0</v>
      </c>
      <c r="AL17" s="10"/>
      <c r="AM17" s="10"/>
      <c r="AN17" s="16"/>
      <c r="AO17" s="16"/>
      <c r="AP17" s="15">
        <f>AVERAGE(AP13:AP16)*80%</f>
        <v>0</v>
      </c>
      <c r="AQ17" s="10"/>
    </row>
    <row r="18" spans="1:43" s="126" customFormat="1" ht="118.5" customHeight="1" x14ac:dyDescent="0.25">
      <c r="A18" s="33">
        <v>7</v>
      </c>
      <c r="B18" s="27" t="s">
        <v>81</v>
      </c>
      <c r="C18" s="33" t="s">
        <v>82</v>
      </c>
      <c r="D18" s="28" t="s">
        <v>83</v>
      </c>
      <c r="E18" s="27" t="s">
        <v>36</v>
      </c>
      <c r="F18" s="27" t="s">
        <v>84</v>
      </c>
      <c r="G18" s="27" t="s">
        <v>85</v>
      </c>
      <c r="H18" s="116" t="s">
        <v>86</v>
      </c>
      <c r="I18" s="28" t="s">
        <v>52</v>
      </c>
      <c r="J18" s="27" t="s">
        <v>84</v>
      </c>
      <c r="K18" s="117" t="s">
        <v>87</v>
      </c>
      <c r="L18" s="117">
        <v>0.8</v>
      </c>
      <c r="M18" s="117" t="s">
        <v>87</v>
      </c>
      <c r="N18" s="117">
        <v>0.8</v>
      </c>
      <c r="O18" s="117">
        <v>0.8</v>
      </c>
      <c r="P18" s="27" t="s">
        <v>54</v>
      </c>
      <c r="Q18" s="118" t="s">
        <v>88</v>
      </c>
      <c r="R18" s="118" t="s">
        <v>89</v>
      </c>
      <c r="S18" s="118" t="s">
        <v>90</v>
      </c>
      <c r="T18" s="119" t="str">
        <f>K18</f>
        <v>No programada</v>
      </c>
      <c r="U18" s="120" t="s">
        <v>87</v>
      </c>
      <c r="V18" s="120" t="s">
        <v>87</v>
      </c>
      <c r="W18" s="121" t="s">
        <v>87</v>
      </c>
      <c r="X18" s="121" t="s">
        <v>87</v>
      </c>
      <c r="Y18" s="122">
        <f>L18</f>
        <v>0.8</v>
      </c>
      <c r="Z18" s="123"/>
      <c r="AA18" s="124">
        <f t="shared" ref="AA18:AA22" si="10">IF(Z18/Y18&gt;100%,100%,Z18/Y18)</f>
        <v>0</v>
      </c>
      <c r="AB18" s="27"/>
      <c r="AC18" s="27"/>
      <c r="AD18" s="119" t="str">
        <f>U18</f>
        <v>No programada</v>
      </c>
      <c r="AE18" s="120" t="s">
        <v>87</v>
      </c>
      <c r="AF18" s="120" t="s">
        <v>87</v>
      </c>
      <c r="AG18" s="121" t="s">
        <v>87</v>
      </c>
      <c r="AH18" s="121" t="s">
        <v>87</v>
      </c>
      <c r="AI18" s="122">
        <f>N18</f>
        <v>0.8</v>
      </c>
      <c r="AJ18" s="33"/>
      <c r="AK18" s="124">
        <f t="shared" ref="AK18:AK22" si="11">IF(AJ18/AI18&gt;100%,100%,AJ18/AI18)</f>
        <v>0</v>
      </c>
      <c r="AL18" s="27"/>
      <c r="AM18" s="27"/>
      <c r="AN18" s="119">
        <f>O18</f>
        <v>0.8</v>
      </c>
      <c r="AO18" s="125"/>
      <c r="AP18" s="124">
        <f t="shared" ref="AP18:AP22" si="12">IF(AO18/AN18&gt;100%,100%,AO18/AN18)</f>
        <v>0</v>
      </c>
      <c r="AQ18" s="33"/>
    </row>
    <row r="19" spans="1:43" s="126" customFormat="1" ht="118.5" customHeight="1" x14ac:dyDescent="0.25">
      <c r="A19" s="33">
        <v>7</v>
      </c>
      <c r="B19" s="27" t="s">
        <v>81</v>
      </c>
      <c r="C19" s="33" t="s">
        <v>91</v>
      </c>
      <c r="D19" s="27" t="s">
        <v>92</v>
      </c>
      <c r="E19" s="27" t="s">
        <v>36</v>
      </c>
      <c r="F19" s="27" t="s">
        <v>93</v>
      </c>
      <c r="G19" s="27" t="s">
        <v>94</v>
      </c>
      <c r="H19" s="116" t="s">
        <v>95</v>
      </c>
      <c r="I19" s="28" t="s">
        <v>52</v>
      </c>
      <c r="J19" s="27" t="s">
        <v>93</v>
      </c>
      <c r="K19" s="127">
        <v>0.25</v>
      </c>
      <c r="L19" s="127">
        <v>0.25</v>
      </c>
      <c r="M19" s="127">
        <v>0.25</v>
      </c>
      <c r="N19" s="127">
        <v>0.25</v>
      </c>
      <c r="O19" s="127">
        <v>1</v>
      </c>
      <c r="P19" s="27" t="s">
        <v>54</v>
      </c>
      <c r="Q19" s="118" t="s">
        <v>96</v>
      </c>
      <c r="R19" s="118" t="s">
        <v>97</v>
      </c>
      <c r="S19" s="118" t="s">
        <v>90</v>
      </c>
      <c r="T19" s="119">
        <f t="shared" ref="T19:T22" si="13">K19</f>
        <v>0.25</v>
      </c>
      <c r="U19" s="125"/>
      <c r="V19" s="124">
        <f t="shared" ref="V19:V22" si="14">IF(U19/T19&gt;100%,100%,U19/T19)</f>
        <v>0</v>
      </c>
      <c r="W19" s="33"/>
      <c r="X19" s="27"/>
      <c r="Y19" s="122">
        <f t="shared" ref="Y19:Y20" si="15">L19</f>
        <v>0.25</v>
      </c>
      <c r="Z19" s="119"/>
      <c r="AA19" s="124">
        <f t="shared" si="10"/>
        <v>0</v>
      </c>
      <c r="AB19" s="27"/>
      <c r="AC19" s="27"/>
      <c r="AD19" s="122">
        <f>M19</f>
        <v>0.25</v>
      </c>
      <c r="AE19" s="33"/>
      <c r="AF19" s="124">
        <f t="shared" ref="AF19" si="16">IF(AE19/AD19&gt;100%,100%,AE19/AD19)</f>
        <v>0</v>
      </c>
      <c r="AG19" s="27"/>
      <c r="AH19" s="27"/>
      <c r="AI19" s="122">
        <f t="shared" ref="AI19:AI20" si="17">N19</f>
        <v>0.25</v>
      </c>
      <c r="AJ19" s="33"/>
      <c r="AK19" s="124">
        <f t="shared" si="11"/>
        <v>0</v>
      </c>
      <c r="AL19" s="27"/>
      <c r="AM19" s="27"/>
      <c r="AN19" s="119">
        <f t="shared" ref="AN19:AN22" si="18">O19</f>
        <v>1</v>
      </c>
      <c r="AO19" s="128"/>
      <c r="AP19" s="124">
        <f t="shared" si="12"/>
        <v>0</v>
      </c>
      <c r="AQ19" s="33"/>
    </row>
    <row r="20" spans="1:43" s="126" customFormat="1" ht="118.5" customHeight="1" x14ac:dyDescent="0.25">
      <c r="A20" s="33">
        <v>7</v>
      </c>
      <c r="B20" s="27" t="s">
        <v>81</v>
      </c>
      <c r="C20" s="33" t="s">
        <v>98</v>
      </c>
      <c r="D20" s="27" t="s">
        <v>99</v>
      </c>
      <c r="E20" s="27" t="s">
        <v>36</v>
      </c>
      <c r="F20" s="27" t="s">
        <v>100</v>
      </c>
      <c r="G20" s="27" t="s">
        <v>101</v>
      </c>
      <c r="H20" s="27" t="s">
        <v>61</v>
      </c>
      <c r="I20" s="28" t="s">
        <v>55</v>
      </c>
      <c r="J20" s="27" t="s">
        <v>100</v>
      </c>
      <c r="K20" s="129">
        <v>0</v>
      </c>
      <c r="L20" s="129">
        <v>1</v>
      </c>
      <c r="M20" s="129">
        <v>0</v>
      </c>
      <c r="N20" s="129">
        <v>1</v>
      </c>
      <c r="O20" s="129">
        <v>2</v>
      </c>
      <c r="P20" s="27" t="s">
        <v>54</v>
      </c>
      <c r="Q20" s="118" t="s">
        <v>102</v>
      </c>
      <c r="R20" s="118" t="s">
        <v>102</v>
      </c>
      <c r="S20" s="27" t="s">
        <v>103</v>
      </c>
      <c r="T20" s="120" t="s">
        <v>87</v>
      </c>
      <c r="U20" s="120" t="s">
        <v>87</v>
      </c>
      <c r="V20" s="120" t="s">
        <v>87</v>
      </c>
      <c r="W20" s="121" t="s">
        <v>87</v>
      </c>
      <c r="X20" s="121" t="s">
        <v>87</v>
      </c>
      <c r="Y20" s="130">
        <f t="shared" si="15"/>
        <v>1</v>
      </c>
      <c r="Z20" s="33"/>
      <c r="AA20" s="124">
        <f t="shared" si="10"/>
        <v>0</v>
      </c>
      <c r="AB20" s="133"/>
      <c r="AC20" s="27"/>
      <c r="AD20" s="120" t="s">
        <v>87</v>
      </c>
      <c r="AE20" s="120" t="s">
        <v>87</v>
      </c>
      <c r="AF20" s="120" t="s">
        <v>87</v>
      </c>
      <c r="AG20" s="121" t="s">
        <v>87</v>
      </c>
      <c r="AH20" s="121" t="s">
        <v>87</v>
      </c>
      <c r="AI20" s="130">
        <f t="shared" si="17"/>
        <v>1</v>
      </c>
      <c r="AJ20" s="33"/>
      <c r="AK20" s="124">
        <f t="shared" si="11"/>
        <v>0</v>
      </c>
      <c r="AL20" s="27"/>
      <c r="AM20" s="27"/>
      <c r="AN20" s="120">
        <f t="shared" si="18"/>
        <v>2</v>
      </c>
      <c r="AO20" s="120"/>
      <c r="AP20" s="124">
        <f t="shared" si="12"/>
        <v>0</v>
      </c>
      <c r="AQ20" s="33"/>
    </row>
    <row r="21" spans="1:43" s="126" customFormat="1" ht="118.5" customHeight="1" x14ac:dyDescent="0.25">
      <c r="A21" s="33">
        <v>5</v>
      </c>
      <c r="B21" s="27" t="s">
        <v>104</v>
      </c>
      <c r="C21" s="33" t="s">
        <v>116</v>
      </c>
      <c r="D21" s="118" t="s">
        <v>119</v>
      </c>
      <c r="E21" s="118" t="s">
        <v>36</v>
      </c>
      <c r="F21" s="118" t="s">
        <v>105</v>
      </c>
      <c r="G21" s="118" t="s">
        <v>106</v>
      </c>
      <c r="H21" s="118" t="s">
        <v>107</v>
      </c>
      <c r="I21" s="118" t="s">
        <v>55</v>
      </c>
      <c r="J21" s="118" t="s">
        <v>105</v>
      </c>
      <c r="K21" s="122">
        <v>1</v>
      </c>
      <c r="L21" s="122">
        <v>0</v>
      </c>
      <c r="M21" s="122">
        <v>0</v>
      </c>
      <c r="N21" s="122">
        <v>0</v>
      </c>
      <c r="O21" s="122">
        <v>1</v>
      </c>
      <c r="P21" s="118" t="s">
        <v>54</v>
      </c>
      <c r="Q21" s="118" t="s">
        <v>108</v>
      </c>
      <c r="R21" s="118" t="s">
        <v>109</v>
      </c>
      <c r="S21" s="118" t="s">
        <v>110</v>
      </c>
      <c r="T21" s="119">
        <f t="shared" si="13"/>
        <v>1</v>
      </c>
      <c r="U21" s="122"/>
      <c r="V21" s="124">
        <f t="shared" si="14"/>
        <v>0</v>
      </c>
      <c r="W21" s="131"/>
      <c r="X21" s="132"/>
      <c r="Y21" s="120" t="s">
        <v>87</v>
      </c>
      <c r="Z21" s="120" t="s">
        <v>87</v>
      </c>
      <c r="AA21" s="120" t="s">
        <v>87</v>
      </c>
      <c r="AB21" s="121" t="s">
        <v>87</v>
      </c>
      <c r="AC21" s="121" t="s">
        <v>87</v>
      </c>
      <c r="AD21" s="120" t="s">
        <v>87</v>
      </c>
      <c r="AE21" s="120" t="s">
        <v>87</v>
      </c>
      <c r="AF21" s="120" t="s">
        <v>87</v>
      </c>
      <c r="AG21" s="121" t="s">
        <v>87</v>
      </c>
      <c r="AH21" s="121" t="s">
        <v>87</v>
      </c>
      <c r="AI21" s="120" t="s">
        <v>87</v>
      </c>
      <c r="AJ21" s="120" t="s">
        <v>87</v>
      </c>
      <c r="AK21" s="120" t="s">
        <v>87</v>
      </c>
      <c r="AL21" s="121" t="s">
        <v>87</v>
      </c>
      <c r="AM21" s="121" t="s">
        <v>87</v>
      </c>
      <c r="AN21" s="119">
        <f t="shared" si="18"/>
        <v>1</v>
      </c>
      <c r="AO21" s="127"/>
      <c r="AP21" s="124">
        <f t="shared" si="12"/>
        <v>0</v>
      </c>
      <c r="AQ21" s="131"/>
    </row>
    <row r="22" spans="1:43" s="126" customFormat="1" ht="118.5" customHeight="1" x14ac:dyDescent="0.25">
      <c r="A22" s="33">
        <v>5</v>
      </c>
      <c r="B22" s="27" t="s">
        <v>104</v>
      </c>
      <c r="C22" s="33" t="s">
        <v>117</v>
      </c>
      <c r="D22" s="118" t="s">
        <v>118</v>
      </c>
      <c r="E22" s="118" t="s">
        <v>36</v>
      </c>
      <c r="F22" s="118" t="s">
        <v>111</v>
      </c>
      <c r="G22" s="118" t="s">
        <v>112</v>
      </c>
      <c r="H22" s="118" t="s">
        <v>61</v>
      </c>
      <c r="I22" s="118" t="s">
        <v>52</v>
      </c>
      <c r="J22" s="118" t="s">
        <v>113</v>
      </c>
      <c r="K22" s="122">
        <v>1</v>
      </c>
      <c r="L22" s="122">
        <v>1</v>
      </c>
      <c r="M22" s="122">
        <v>1</v>
      </c>
      <c r="N22" s="122">
        <v>1</v>
      </c>
      <c r="O22" s="122">
        <v>1</v>
      </c>
      <c r="P22" s="118" t="s">
        <v>114</v>
      </c>
      <c r="Q22" s="118" t="s">
        <v>115</v>
      </c>
      <c r="R22" s="118" t="s">
        <v>109</v>
      </c>
      <c r="S22" s="118" t="s">
        <v>110</v>
      </c>
      <c r="T22" s="119">
        <f t="shared" si="13"/>
        <v>1</v>
      </c>
      <c r="U22" s="122"/>
      <c r="V22" s="124">
        <f t="shared" si="14"/>
        <v>0</v>
      </c>
      <c r="W22" s="131"/>
      <c r="X22" s="132"/>
      <c r="Y22" s="122">
        <v>1</v>
      </c>
      <c r="Z22" s="122"/>
      <c r="AA22" s="124">
        <f t="shared" si="10"/>
        <v>0</v>
      </c>
      <c r="AB22" s="131"/>
      <c r="AC22" s="132"/>
      <c r="AD22" s="122">
        <v>1</v>
      </c>
      <c r="AE22" s="122"/>
      <c r="AF22" s="122"/>
      <c r="AG22" s="131"/>
      <c r="AH22" s="132"/>
      <c r="AI22" s="122">
        <v>1</v>
      </c>
      <c r="AJ22" s="122"/>
      <c r="AK22" s="124">
        <f t="shared" si="11"/>
        <v>0</v>
      </c>
      <c r="AL22" s="131"/>
      <c r="AM22" s="132"/>
      <c r="AN22" s="119">
        <f t="shared" si="18"/>
        <v>1</v>
      </c>
      <c r="AO22" s="122"/>
      <c r="AP22" s="124">
        <f t="shared" si="12"/>
        <v>0</v>
      </c>
      <c r="AQ22" s="131"/>
    </row>
    <row r="23" spans="1:43" s="5" customFormat="1" ht="15.75" x14ac:dyDescent="0.25">
      <c r="A23" s="10"/>
      <c r="B23" s="10"/>
      <c r="C23" s="10"/>
      <c r="D23" s="11" t="s">
        <v>22</v>
      </c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1"/>
      <c r="Q23" s="10"/>
      <c r="R23" s="10"/>
      <c r="S23" s="10"/>
      <c r="T23" s="12"/>
      <c r="U23" s="12"/>
      <c r="V23" s="14">
        <f>AVERAGE(V18:V22)*20%</f>
        <v>0</v>
      </c>
      <c r="W23" s="10"/>
      <c r="X23" s="10"/>
      <c r="Y23" s="12"/>
      <c r="Z23" s="12"/>
      <c r="AA23" s="14">
        <f>AVERAGE(AA18:AA22)*20%</f>
        <v>0</v>
      </c>
      <c r="AB23" s="10"/>
      <c r="AC23" s="10"/>
      <c r="AD23" s="12"/>
      <c r="AE23" s="12"/>
      <c r="AF23" s="14">
        <f>AVERAGE(AF18:AF22)*20%</f>
        <v>0</v>
      </c>
      <c r="AG23" s="10"/>
      <c r="AH23" s="10"/>
      <c r="AI23" s="12"/>
      <c r="AJ23" s="12"/>
      <c r="AK23" s="14">
        <f>AVERAGE(AK18:AK22)*20%</f>
        <v>0</v>
      </c>
      <c r="AL23" s="10"/>
      <c r="AM23" s="10"/>
      <c r="AN23" s="17"/>
      <c r="AO23" s="17"/>
      <c r="AP23" s="14">
        <f>AVERAGE(AP18:AP22)*20%</f>
        <v>0</v>
      </c>
      <c r="AQ23" s="10"/>
    </row>
    <row r="24" spans="1:43" s="9" customFormat="1" ht="18.75" x14ac:dyDescent="0.3">
      <c r="A24" s="6"/>
      <c r="B24" s="6"/>
      <c r="C24" s="6"/>
      <c r="D24" s="7" t="s">
        <v>23</v>
      </c>
      <c r="E24" s="6"/>
      <c r="F24" s="6"/>
      <c r="G24" s="6"/>
      <c r="H24" s="6"/>
      <c r="I24" s="6"/>
      <c r="J24" s="6"/>
      <c r="K24" s="8"/>
      <c r="L24" s="8"/>
      <c r="M24" s="8"/>
      <c r="N24" s="8"/>
      <c r="O24" s="8"/>
      <c r="P24" s="6"/>
      <c r="Q24" s="6"/>
      <c r="R24" s="6"/>
      <c r="S24" s="6"/>
      <c r="T24" s="8"/>
      <c r="U24" s="8"/>
      <c r="V24" s="19" t="e">
        <f>V17+V23</f>
        <v>#DIV/0!</v>
      </c>
      <c r="W24" s="6"/>
      <c r="X24" s="6"/>
      <c r="Y24" s="8"/>
      <c r="Z24" s="8"/>
      <c r="AA24" s="19" t="e">
        <f>AA17+AA23</f>
        <v>#DIV/0!</v>
      </c>
      <c r="AB24" s="6"/>
      <c r="AC24" s="6"/>
      <c r="AD24" s="8"/>
      <c r="AE24" s="8"/>
      <c r="AF24" s="19" t="e">
        <f>AF17+AF23</f>
        <v>#DIV/0!</v>
      </c>
      <c r="AG24" s="6"/>
      <c r="AH24" s="6"/>
      <c r="AI24" s="8"/>
      <c r="AJ24" s="8"/>
      <c r="AK24" s="19">
        <f>AK17+AK23</f>
        <v>0</v>
      </c>
      <c r="AL24" s="6"/>
      <c r="AM24" s="6"/>
      <c r="AN24" s="18"/>
      <c r="AO24" s="18"/>
      <c r="AP24" s="19">
        <f>AP17+AP23</f>
        <v>0</v>
      </c>
      <c r="AQ24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E17 E23:E1048576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7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